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Rating_Documents\IRC 2026\Forms\Rule Authorities\"/>
    </mc:Choice>
  </mc:AlternateContent>
  <xr:revisionPtr revIDLastSave="0" documentId="13_ncr:1_{1BC18D3E-7A3C-4366-AB22-5DEA69F1102A}" xr6:coauthVersionLast="47" xr6:coauthVersionMax="47" xr10:uidLastSave="{00000000-0000-0000-0000-000000000000}"/>
  <bookViews>
    <workbookView xWindow="28680" yWindow="-120" windowWidth="29040" windowHeight="15720" xr2:uid="{00000000-000D-0000-FFFF-FFFF00000000}"/>
  </bookViews>
  <sheets>
    <sheet name="Form" sheetId="1" r:id="rId1"/>
    <sheet name="Designs" sheetId="2" r:id="rId2"/>
    <sheet name="Access Import" sheetId="3" r:id="rId3"/>
  </sheets>
  <definedNames>
    <definedName name="End">#REF!</definedName>
    <definedName name="Mth">#REF!</definedName>
    <definedName name="_xlnm.Print_Area" localSheetId="0">Form!$B$4:$H$78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 i="3" l="1"/>
  <c r="B42" i="2"/>
  <c r="D61" i="1" s="1"/>
  <c r="D86" i="1" s="1"/>
  <c r="G4" i="2"/>
  <c r="G5" i="2" s="1"/>
  <c r="C2" i="3" s="1"/>
  <c r="N2" i="3"/>
  <c r="M2" i="3"/>
  <c r="E2" i="3"/>
  <c r="A2" i="3"/>
  <c r="G2" i="3"/>
  <c r="R2" i="3"/>
  <c r="Q2" i="3"/>
  <c r="P2" i="3"/>
  <c r="O2" i="3"/>
  <c r="L2" i="3"/>
  <c r="K2" i="3"/>
  <c r="J2" i="3"/>
  <c r="I2" i="3"/>
  <c r="H2" i="3"/>
  <c r="F2" i="3"/>
  <c r="D2" i="3"/>
  <c r="B2" i="3"/>
  <c r="D89" i="1"/>
  <c r="F73" i="1"/>
  <c r="F72" i="1"/>
  <c r="G66" i="1"/>
  <c r="D87" i="1" l="1"/>
  <c r="D88" i="1" s="1"/>
  <c r="D90" i="1" s="1"/>
  <c r="G61" i="1" s="1"/>
</calcChain>
</file>

<file path=xl/sharedStrings.xml><?xml version="1.0" encoding="utf-8"?>
<sst xmlns="http://schemas.openxmlformats.org/spreadsheetml/2006/main" count="192" uniqueCount="170">
  <si>
    <t>Sail number :</t>
  </si>
  <si>
    <t>Enter letters &amp; numbers without any spaces</t>
  </si>
  <si>
    <t>If yes, last Cert No :</t>
  </si>
  <si>
    <t>Age Date :</t>
  </si>
  <si>
    <t>Surname / Family name (s)</t>
  </si>
  <si>
    <t>First / given name(s)</t>
  </si>
  <si>
    <t>User/charterer name if different</t>
  </si>
  <si>
    <t>Address for correspondence 1</t>
  </si>
  <si>
    <t>Address 2</t>
  </si>
  <si>
    <t>Address 3</t>
  </si>
  <si>
    <t>TOWN</t>
  </si>
  <si>
    <t>Post / zip code</t>
  </si>
  <si>
    <t>Telephone</t>
  </si>
  <si>
    <t>Country if outside UK</t>
  </si>
  <si>
    <t>Mobile</t>
  </si>
  <si>
    <t>Fax</t>
  </si>
  <si>
    <t>DECLARATION</t>
  </si>
  <si>
    <t>Date :</t>
  </si>
  <si>
    <t>Start date</t>
  </si>
  <si>
    <t>Issue no.</t>
  </si>
  <si>
    <t>Card type</t>
  </si>
  <si>
    <t>Card number</t>
  </si>
  <si>
    <t>Expiry</t>
  </si>
  <si>
    <t>Month</t>
  </si>
  <si>
    <t>Year</t>
  </si>
  <si>
    <t>Required for all cards</t>
  </si>
  <si>
    <t xml:space="preserve">If applicable: </t>
  </si>
  <si>
    <t>Total if VAT applies*</t>
  </si>
  <si>
    <t>*Is the boat owned by a business, or payment made on a business account?</t>
  </si>
  <si>
    <t>Security number (last 3 digits on reverse of card)</t>
  </si>
  <si>
    <t>Card holder name and address if different to owner details.</t>
  </si>
  <si>
    <t>If yes, VAT will be added to quoted fees until further notice</t>
  </si>
  <si>
    <t>&lt;select from list&gt;</t>
  </si>
  <si>
    <t>Visa</t>
  </si>
  <si>
    <t>MasterCard</t>
  </si>
  <si>
    <t>Maestro</t>
  </si>
  <si>
    <t>Yes</t>
  </si>
  <si>
    <t>No</t>
  </si>
  <si>
    <t>`</t>
  </si>
  <si>
    <t>VAT</t>
  </si>
  <si>
    <t>EPF</t>
  </si>
  <si>
    <t>per metre</t>
  </si>
  <si>
    <t>LH 18.00m and over</t>
  </si>
  <si>
    <t>FEE CALCULATION:</t>
  </si>
  <si>
    <t>DO NOT EDIT</t>
  </si>
  <si>
    <t>LH</t>
  </si>
  <si>
    <t>inputs from form above</t>
  </si>
  <si>
    <t>Fee per metre</t>
  </si>
  <si>
    <t>Fee</t>
  </si>
  <si>
    <t>Expedited</t>
  </si>
  <si>
    <t>Total</t>
  </si>
  <si>
    <t>metres</t>
  </si>
  <si>
    <t>Fee calculation</t>
  </si>
  <si>
    <t>Expedited processing guaranteed 5 working days required (fee will be doubled)</t>
  </si>
  <si>
    <t>Length of Hull (m)</t>
  </si>
  <si>
    <t>The following designs are eligible as IRC One Designs</t>
  </si>
  <si>
    <t>Please do not use this form for any other designs</t>
  </si>
  <si>
    <t>Boat name :</t>
  </si>
  <si>
    <t xml:space="preserve">The full IRC application form must be used if the boat does not comply with the class rules. </t>
  </si>
  <si>
    <t>I declare that the above yacht complies entirely with the current One Design Class Rules for this design and holds a valid class certificate. I confirm that the information supplied above is correct to the best of my knowledge. I confirm I have read the IRC Class Rules and agree to comply with them in full.</t>
  </si>
  <si>
    <t>VAT if applicable</t>
  </si>
  <si>
    <t>Visa Debit</t>
  </si>
  <si>
    <t>Design</t>
  </si>
  <si>
    <t>E-mail</t>
  </si>
  <si>
    <t>NB</t>
  </si>
  <si>
    <t>SN</t>
  </si>
  <si>
    <t>DN</t>
  </si>
  <si>
    <t>NM</t>
  </si>
  <si>
    <t>GName</t>
  </si>
  <si>
    <t>UserCharterer</t>
  </si>
  <si>
    <t>A1</t>
  </si>
  <si>
    <t>A2</t>
  </si>
  <si>
    <t>A3</t>
  </si>
  <si>
    <t>TW</t>
  </si>
  <si>
    <t>PC</t>
  </si>
  <si>
    <t>CTRY</t>
  </si>
  <si>
    <t>RORC No.</t>
  </si>
  <si>
    <t>UNCL Member</t>
  </si>
  <si>
    <t>RORCNumber</t>
  </si>
  <si>
    <t>RO</t>
  </si>
  <si>
    <t>Email</t>
  </si>
  <si>
    <t>PH</t>
  </si>
  <si>
    <t>Data Protection</t>
  </si>
  <si>
    <t>NK</t>
  </si>
  <si>
    <t>D29</t>
  </si>
  <si>
    <t>H29</t>
  </si>
  <si>
    <t>G22</t>
  </si>
  <si>
    <t>G23</t>
  </si>
  <si>
    <t>G24</t>
  </si>
  <si>
    <t>H61</t>
  </si>
  <si>
    <t>Data protection</t>
  </si>
  <si>
    <t>Cert by post</t>
  </si>
  <si>
    <t>If this boat is owned by a Company, please put this in the Surname/Family name box</t>
  </si>
  <si>
    <t xml:space="preserve">RORC membership number if applicable    </t>
  </si>
  <si>
    <t>UNCL member</t>
  </si>
  <si>
    <t>Yachts must comply with their class rules when racing. IRC Rules 13.7 &amp; 22.4.1 apply.</t>
  </si>
  <si>
    <t>Name as Signature :</t>
  </si>
  <si>
    <t>American Express</t>
  </si>
  <si>
    <t>Yearbook No</t>
  </si>
  <si>
    <t>Yearbook Yes</t>
  </si>
  <si>
    <t>Contessa 32 OD</t>
  </si>
  <si>
    <t>Farr 40OD (masthead spinnaker)</t>
  </si>
  <si>
    <t>Hunter 707 OD</t>
  </si>
  <si>
    <t>Impala 28 OOD Inboard</t>
  </si>
  <si>
    <t>Impala 28 OOD Outboard</t>
  </si>
  <si>
    <t>J 22 OD</t>
  </si>
  <si>
    <t>J 24 OD</t>
  </si>
  <si>
    <t>J 80 OD</t>
  </si>
  <si>
    <t>Melges 24 OD</t>
  </si>
  <si>
    <t>Melges 32 OD</t>
  </si>
  <si>
    <t>RS Elite OD</t>
  </si>
  <si>
    <t>Sonar OD</t>
  </si>
  <si>
    <t>Sonata OD</t>
  </si>
  <si>
    <t>Swan 45 OD</t>
  </si>
  <si>
    <t>Sydney 32 OD</t>
  </si>
  <si>
    <r>
      <t xml:space="preserve">Design Class </t>
    </r>
    <r>
      <rPr>
        <sz val="10"/>
        <rFont val="Arial"/>
        <family val="2"/>
      </rPr>
      <t>(use up/down arrows to scroll if necessary)</t>
    </r>
  </si>
  <si>
    <t>Do NOT change hidden rows below!</t>
  </si>
  <si>
    <t>Farr 36M (ex Mumm 36)</t>
  </si>
  <si>
    <t>Farr 30 IOD (ex Mumm 30)</t>
  </si>
  <si>
    <t>DETAILS OF BOAT AND OWNER</t>
  </si>
  <si>
    <t>The year your boat was launched. We will need this if you later decide to rate 'out of class'.</t>
  </si>
  <si>
    <t>OD</t>
  </si>
  <si>
    <t>PAYMENT</t>
  </si>
  <si>
    <t>J 70 OD</t>
  </si>
  <si>
    <t>Selected</t>
  </si>
  <si>
    <t>Viper 640 OD</t>
  </si>
  <si>
    <t>VX One</t>
  </si>
  <si>
    <t>Volvo Ocean 65 OD</t>
  </si>
  <si>
    <t>and put an X in this box:</t>
  </si>
  <si>
    <t>Boat previously rated under IRC ?</t>
  </si>
  <si>
    <t>LH up to 11.99m</t>
  </si>
  <si>
    <t>LH 12.00-17.99m</t>
  </si>
  <si>
    <r>
      <t xml:space="preserve">Length of Hull </t>
    </r>
    <r>
      <rPr>
        <i/>
        <sz val="10"/>
        <rFont val="Arial"/>
        <family val="2"/>
      </rPr>
      <t>(auto from Design selection)</t>
    </r>
  </si>
  <si>
    <t>Phone if you do not wish to include payment details on form.</t>
  </si>
  <si>
    <t>ex VAT</t>
  </si>
  <si>
    <t>Boat name</t>
  </si>
  <si>
    <t>Sail number</t>
  </si>
  <si>
    <t>Data Protection:</t>
  </si>
  <si>
    <r>
      <t xml:space="preserve">However, from time to time we or our IRC Member Offers Partners would also like to contact you by email with newsletters and information on IRC member offers, discounts, events and other communication from Seahorse Rating Limited and our Member Offer Partners. </t>
    </r>
    <r>
      <rPr>
        <b/>
        <sz val="8"/>
        <color indexed="62"/>
        <rFont val="Arial"/>
        <family val="2"/>
      </rPr>
      <t xml:space="preserve"> If you consent and agree to receive these email communications please tick the box below.</t>
    </r>
  </si>
  <si>
    <t>Fee £</t>
  </si>
  <si>
    <t>0=not ticked</t>
  </si>
  <si>
    <t>1=ticked</t>
  </si>
  <si>
    <t>Only use this form for recognised One Designs (see Design Class list)</t>
  </si>
  <si>
    <t>ClubSwan 42</t>
  </si>
  <si>
    <t>ClubSwan 50</t>
  </si>
  <si>
    <t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t>
  </si>
  <si>
    <t>(Cork) 1720 Sportsboat</t>
  </si>
  <si>
    <t>ENDDATA</t>
  </si>
  <si>
    <t>Figaro II OD</t>
  </si>
  <si>
    <t>Event name &amp; rating deadline</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</si>
  <si>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</si>
  <si>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Rule Authorities: enter your local currency fees in the boxes on the left</t>
  </si>
  <si>
    <t>Beneteau Platu 25 (Thailand)</t>
  </si>
  <si>
    <t>Beneteau Platu 25 OD</t>
  </si>
  <si>
    <t>Sydney 38 OD</t>
  </si>
  <si>
    <t>UPPER in formula means Upper Case</t>
  </si>
  <si>
    <t xml:space="preserve"> *Seahorse Rating Ltd trades as the RORC Rating Office. IRC Member Offer Partners are:  
Seahorse Magazine and SeaSure.</t>
  </si>
  <si>
    <t>IRC certificates expire 31st December (31st May of following year for June-May validity certificates)</t>
  </si>
  <si>
    <t>In what sailing area do you mainly race?</t>
  </si>
  <si>
    <t>Country</t>
  </si>
  <si>
    <t>E-mail address</t>
  </si>
  <si>
    <t>Formula One OD</t>
  </si>
  <si>
    <t>HPE 30 OD 2.00</t>
  </si>
  <si>
    <t>SB20 OD</t>
  </si>
  <si>
    <t>Sigma 33 OD</t>
  </si>
  <si>
    <t>Sigma 38 OD</t>
  </si>
  <si>
    <t>Sun Fast 30 OD</t>
  </si>
  <si>
    <t>Etchells 22 OD</t>
  </si>
  <si>
    <t>v. 251125</t>
  </si>
  <si>
    <t>IRC 2026 One Design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</si>
</sst>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quot;£&quot;#,##0.00"/>
  </numFmts>
  <fonts count="37" x14ac:knownFonts="1">
    <font>
      <sz val="10"/>
      <name val="Arial"/>
    </font>
    <font>
      <sz val="10"/>
      <name val="Arial"/>
      <family val="2"/>
    </font>
    <font>
      <sz val="9"/>
      <name val="Arial"/>
      <family val="2"/>
    </font>
    <font>
      <b/>
      <sz val="9"/>
      <name val="Arial"/>
      <family val="2"/>
    </font>
    <font>
      <b/>
      <sz val="10"/>
      <name val="Arial"/>
      <family val="2"/>
    </font>
    <font>
      <b/>
      <sz val="10"/>
      <color indexed="12"/>
      <name val="Arial"/>
      <family val="2"/>
    </font>
    <font>
      <sz val="10"/>
      <name val="Arial"/>
      <family val="2"/>
    </font>
    <font>
      <sz val="9"/>
      <name val="Arial"/>
      <family val="2"/>
    </font>
    <font>
      <b/>
      <sz val="16"/>
      <name val="Arial"/>
      <family val="2"/>
    </font>
    <font>
      <b/>
      <sz val="11"/>
      <name val="Arial"/>
      <family val="2"/>
    </font>
    <font>
      <b/>
      <sz val="10"/>
      <color indexed="10"/>
      <name val="Arial"/>
      <family val="2"/>
    </font>
    <font>
      <b/>
      <sz val="10"/>
      <color indexed="8"/>
      <name val="Arial"/>
      <family val="2"/>
    </font>
    <font>
      <i/>
      <sz val="10"/>
      <name val="Arial"/>
      <family val="2"/>
    </font>
    <font>
      <sz val="10"/>
      <color indexed="8"/>
      <name val="Arial"/>
      <family val="2"/>
    </font>
    <font>
      <i/>
      <sz val="9"/>
      <name val="Arial"/>
      <family val="2"/>
    </font>
    <font>
      <u/>
      <sz val="10"/>
      <color indexed="12"/>
      <name val="Arial"/>
      <family val="2"/>
    </font>
    <font>
      <sz val="8"/>
      <name val="Arial"/>
      <family val="2"/>
    </font>
    <font>
      <sz val="8"/>
      <name val="Arial"/>
      <family val="2"/>
    </font>
    <font>
      <sz val="11"/>
      <name val="Arial"/>
      <family val="2"/>
    </font>
    <font>
      <b/>
      <sz val="9"/>
      <color indexed="9"/>
      <name val="Arial"/>
      <family val="2"/>
    </font>
    <font>
      <sz val="8"/>
      <color indexed="62"/>
      <name val="Arial"/>
      <family val="2"/>
    </font>
    <font>
      <b/>
      <sz val="8"/>
      <color indexed="62"/>
      <name val="Arial"/>
      <family val="2"/>
    </font>
    <font>
      <b/>
      <sz val="9"/>
      <color indexed="12"/>
      <name val="Arial"/>
      <family val="2"/>
    </font>
    <font>
      <b/>
      <sz val="16"/>
      <color indexed="62"/>
      <name val="Arial"/>
      <family val="2"/>
    </font>
    <font>
      <b/>
      <sz val="10"/>
      <color indexed="62"/>
      <name val="Arial"/>
      <family val="2"/>
    </font>
    <font>
      <sz val="8"/>
      <color indexed="8"/>
      <name val="Arial"/>
      <family val="2"/>
    </font>
    <font>
      <sz val="10"/>
      <name val="Arial"/>
      <family val="2"/>
    </font>
    <font>
      <sz val="10"/>
      <color indexed="62"/>
      <name val="Arial"/>
      <family val="2"/>
    </font>
    <font>
      <sz val="10"/>
      <color indexed="41"/>
      <name val="Arial"/>
      <family val="2"/>
    </font>
    <font>
      <b/>
      <sz val="48"/>
      <name val="Arial"/>
      <family val="2"/>
    </font>
    <font>
      <b/>
      <sz val="11"/>
      <color theme="0"/>
      <name val="Arial"/>
      <family val="2"/>
    </font>
    <font>
      <b/>
      <sz val="11"/>
      <color theme="0" tint="-4.9989318521683403E-2"/>
      <name val="Arial"/>
      <family val="2"/>
    </font>
    <font>
      <b/>
      <sz val="48"/>
      <color theme="0" tint="-4.9989318521683403E-2"/>
      <name val="Arial"/>
      <family val="2"/>
    </font>
    <font>
      <b/>
      <sz val="20"/>
      <color theme="0" tint="-4.9989318521683403E-2"/>
      <name val="Arial"/>
      <family val="2"/>
    </font>
    <font>
      <sz val="8"/>
      <color rgb="FF000000"/>
      <name val="Tahoma"/>
      <family val="2"/>
    </font>
    <font>
      <sz val="10"/>
      <color rgb="FFFF0000"/>
      <name val="Arial"/>
      <family val="2"/>
    </font>
    <font>
      <sz val="9"/>
      <color rgb="FFFF0000"/>
      <name val="Arial"/>
      <family val="2"/>
    </font>
  </fonts>
  <fills count="6">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rgb="FF002060"/>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76">
    <xf numFmtId="0" fontId="0" fillId="0" borderId="0" xfId="0"/>
    <xf numFmtId="0" fontId="18" fillId="0" borderId="0" xfId="0" applyFont="1"/>
    <xf numFmtId="49" fontId="23" fillId="0" borderId="0" xfId="0" applyNumberFormat="1" applyFont="1" applyAlignment="1">
      <alignment horizontal="center" vertical="center"/>
    </xf>
    <xf numFmtId="49" fontId="23" fillId="0" borderId="0" xfId="0" applyNumberFormat="1" applyFont="1" applyAlignment="1">
      <alignment vertical="center"/>
    </xf>
    <xf numFmtId="2" fontId="2" fillId="0" borderId="0" xfId="0" applyNumberFormat="1" applyFont="1" applyAlignment="1">
      <alignment horizontal="right"/>
    </xf>
    <xf numFmtId="0" fontId="2" fillId="0" borderId="0" xfId="0" applyFont="1"/>
    <xf numFmtId="2" fontId="18" fillId="0" borderId="0" xfId="0" applyNumberFormat="1" applyFont="1" applyAlignment="1">
      <alignment horizontal="right"/>
    </xf>
    <xf numFmtId="0" fontId="4" fillId="0" borderId="0" xfId="0" applyFont="1"/>
    <xf numFmtId="0" fontId="10" fillId="0" borderId="0" xfId="0" applyFont="1"/>
    <xf numFmtId="49" fontId="24" fillId="0" borderId="0" xfId="0" applyNumberFormat="1" applyFont="1" applyAlignment="1">
      <alignment vertical="center"/>
    </xf>
    <xf numFmtId="2" fontId="24" fillId="0" borderId="0" xfId="0" applyNumberFormat="1" applyFont="1" applyAlignment="1">
      <alignment horizontal="left" vertical="center"/>
    </xf>
    <xf numFmtId="49" fontId="24" fillId="0" borderId="0" xfId="0" applyNumberFormat="1" applyFont="1" applyAlignment="1">
      <alignment horizontal="center" vertical="center"/>
    </xf>
    <xf numFmtId="0" fontId="25" fillId="0" borderId="0" xfId="0" applyFont="1" applyAlignment="1">
      <alignment horizontal="left" vertical="center" wrapText="1"/>
    </xf>
    <xf numFmtId="0" fontId="2"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left" vertical="center" wrapText="1"/>
    </xf>
    <xf numFmtId="0" fontId="14" fillId="0" borderId="0" xfId="0" applyFont="1" applyAlignment="1">
      <alignment horizontal="left"/>
    </xf>
    <xf numFmtId="0" fontId="0" fillId="0" borderId="0" xfId="0" applyAlignment="1">
      <alignment horizontal="left"/>
    </xf>
    <xf numFmtId="0" fontId="2" fillId="0" borderId="0" xfId="0" applyFont="1" applyAlignment="1">
      <alignment horizontal="left" vertical="top" wrapText="1"/>
    </xf>
    <xf numFmtId="49" fontId="7" fillId="0" borderId="0" xfId="0" applyNumberFormat="1" applyFont="1" applyAlignment="1">
      <alignment horizontal="left"/>
    </xf>
    <xf numFmtId="0" fontId="0" fillId="0" borderId="0" xfId="0" applyAlignment="1">
      <alignment vertical="center"/>
    </xf>
    <xf numFmtId="0" fontId="4" fillId="0" borderId="0" xfId="0" applyFont="1" applyAlignment="1">
      <alignment vertical="center"/>
    </xf>
    <xf numFmtId="2" fontId="5" fillId="0" borderId="1" xfId="0" applyNumberFormat="1" applyFont="1" applyBorder="1" applyAlignment="1">
      <alignment horizontal="center" vertical="center"/>
    </xf>
    <xf numFmtId="165" fontId="22" fillId="0" borderId="0" xfId="0" applyNumberFormat="1" applyFont="1" applyAlignment="1">
      <alignment horizontal="left" vertical="center" wrapText="1"/>
    </xf>
    <xf numFmtId="0" fontId="0" fillId="0" borderId="2" xfId="0" applyBorder="1" applyAlignment="1">
      <alignment vertical="center"/>
    </xf>
    <xf numFmtId="0" fontId="4" fillId="0" borderId="2" xfId="0" applyFont="1" applyBorder="1" applyAlignment="1">
      <alignment vertical="center"/>
    </xf>
    <xf numFmtId="0" fontId="0" fillId="0" borderId="3" xfId="0" applyBorder="1" applyAlignment="1">
      <alignment vertical="center"/>
    </xf>
    <xf numFmtId="2" fontId="0" fillId="0" borderId="0" xfId="0" applyNumberFormat="1" applyAlignment="1">
      <alignment vertical="center"/>
    </xf>
    <xf numFmtId="0" fontId="0" fillId="0" borderId="4" xfId="0" applyBorder="1" applyAlignment="1">
      <alignment vertical="center"/>
    </xf>
    <xf numFmtId="0" fontId="4" fillId="0" borderId="5" xfId="0" applyFont="1" applyBorder="1" applyAlignment="1">
      <alignment vertical="center"/>
    </xf>
    <xf numFmtId="2" fontId="4" fillId="0" borderId="5" xfId="0" applyNumberFormat="1"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1" fontId="0" fillId="0" borderId="0" xfId="0" applyNumberFormat="1" applyAlignment="1" applyProtection="1">
      <alignment vertical="center"/>
      <protection locked="0"/>
    </xf>
    <xf numFmtId="49" fontId="1" fillId="0" borderId="0" xfId="0" applyNumberFormat="1" applyFont="1"/>
    <xf numFmtId="0" fontId="1" fillId="0" borderId="0" xfId="0" applyFont="1" applyAlignment="1">
      <alignment horizontal="left"/>
    </xf>
    <xf numFmtId="49" fontId="1" fillId="0" borderId="0" xfId="0" applyNumberFormat="1" applyFont="1" applyAlignment="1">
      <alignment horizontal="left"/>
    </xf>
    <xf numFmtId="49" fontId="26" fillId="0" borderId="0" xfId="0" applyNumberFormat="1" applyFont="1" applyAlignment="1">
      <alignment horizontal="left"/>
    </xf>
    <xf numFmtId="49" fontId="26" fillId="0" borderId="0" xfId="0" applyNumberFormat="1" applyFont="1"/>
    <xf numFmtId="0" fontId="0" fillId="0" borderId="0" xfId="0" applyAlignment="1" applyProtection="1">
      <alignment vertical="center"/>
      <protection locked="0"/>
    </xf>
    <xf numFmtId="0" fontId="23" fillId="0" borderId="0" xfId="0" applyFont="1" applyAlignment="1">
      <alignment vertical="center"/>
    </xf>
    <xf numFmtId="49" fontId="27" fillId="0" borderId="0" xfId="0" applyNumberFormat="1" applyFont="1" applyAlignment="1">
      <alignment vertical="center"/>
    </xf>
    <xf numFmtId="0" fontId="5" fillId="0" borderId="0" xfId="0" applyFont="1" applyAlignment="1">
      <alignment vertical="center"/>
    </xf>
    <xf numFmtId="49" fontId="4" fillId="0" borderId="7" xfId="0" applyNumberFormat="1" applyFont="1" applyBorder="1" applyAlignment="1" applyProtection="1">
      <alignment vertical="center"/>
      <protection locked="0"/>
    </xf>
    <xf numFmtId="2" fontId="4" fillId="2" borderId="1" xfId="0" applyNumberFormat="1" applyFont="1" applyFill="1" applyBorder="1" applyAlignment="1" applyProtection="1">
      <alignment horizontal="left" vertical="center" wrapText="1"/>
      <protection locked="0"/>
    </xf>
    <xf numFmtId="49" fontId="2" fillId="2" borderId="1"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4" fontId="3" fillId="2" borderId="1" xfId="0" applyNumberFormat="1" applyFont="1" applyFill="1" applyBorder="1" applyAlignment="1">
      <alignment horizontal="right" vertical="center"/>
    </xf>
    <xf numFmtId="0" fontId="10" fillId="0" borderId="0" xfId="0" applyFont="1" applyAlignment="1">
      <alignment vertical="center"/>
    </xf>
    <xf numFmtId="49" fontId="8" fillId="0" borderId="8"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4" xfId="0" applyNumberFormat="1" applyFont="1" applyBorder="1" applyAlignment="1">
      <alignment horizontal="center" vertical="center"/>
    </xf>
    <xf numFmtId="0" fontId="18" fillId="0" borderId="0" xfId="0" applyFont="1" applyProtection="1">
      <protection locked="0"/>
    </xf>
    <xf numFmtId="0" fontId="29" fillId="0" borderId="0" xfId="0" applyFont="1" applyAlignment="1">
      <alignment vertical="center"/>
    </xf>
    <xf numFmtId="0" fontId="0" fillId="0" borderId="8" xfId="0" applyBorder="1" applyAlignment="1">
      <alignment vertical="center"/>
    </xf>
    <xf numFmtId="0" fontId="4" fillId="3" borderId="9" xfId="0" applyFont="1" applyFill="1" applyBorder="1" applyAlignment="1">
      <alignment horizontal="right" vertical="center"/>
    </xf>
    <xf numFmtId="0" fontId="6" fillId="3" borderId="8" xfId="0" applyFont="1" applyFill="1" applyBorder="1" applyAlignment="1">
      <alignment horizontal="right" vertical="center"/>
    </xf>
    <xf numFmtId="0" fontId="6" fillId="3" borderId="9" xfId="0" applyFont="1" applyFill="1" applyBorder="1" applyAlignment="1">
      <alignment horizontal="right" vertical="center"/>
    </xf>
    <xf numFmtId="0" fontId="28" fillId="3" borderId="0" xfId="0" applyFont="1" applyFill="1" applyAlignment="1" applyProtection="1">
      <alignment horizontal="left" vertical="center"/>
      <protection locked="0"/>
    </xf>
    <xf numFmtId="0" fontId="2" fillId="3" borderId="9" xfId="0" applyFont="1" applyFill="1" applyBorder="1" applyAlignment="1">
      <alignment horizontal="right" vertical="center"/>
    </xf>
    <xf numFmtId="0" fontId="14" fillId="3" borderId="8" xfId="0" applyFont="1" applyFill="1" applyBorder="1" applyAlignment="1">
      <alignment horizontal="right" vertical="center"/>
    </xf>
    <xf numFmtId="0" fontId="2" fillId="3" borderId="8" xfId="0" applyFont="1" applyFill="1" applyBorder="1" applyAlignment="1">
      <alignment horizontal="right" vertical="center"/>
    </xf>
    <xf numFmtId="49" fontId="7" fillId="3" borderId="0" xfId="0" applyNumberFormat="1" applyFont="1" applyFill="1" applyAlignment="1">
      <alignment horizontal="right" vertical="center"/>
    </xf>
    <xf numFmtId="0" fontId="2" fillId="3" borderId="0" xfId="0" applyFont="1" applyFill="1" applyAlignment="1">
      <alignment horizontal="right" vertical="center"/>
    </xf>
    <xf numFmtId="49" fontId="15" fillId="3" borderId="5" xfId="1" applyNumberFormat="1" applyFill="1" applyBorder="1" applyAlignment="1" applyProtection="1">
      <alignment vertical="center"/>
      <protection locked="0"/>
    </xf>
    <xf numFmtId="49" fontId="15" fillId="3" borderId="6" xfId="1" applyNumberFormat="1" applyFill="1" applyBorder="1" applyAlignment="1" applyProtection="1">
      <alignment vertical="center"/>
      <protection locked="0"/>
    </xf>
    <xf numFmtId="0" fontId="2" fillId="3" borderId="0" xfId="0" applyFont="1" applyFill="1" applyAlignment="1">
      <alignment vertical="center"/>
    </xf>
    <xf numFmtId="0" fontId="6" fillId="3" borderId="4" xfId="0" applyFont="1" applyFill="1" applyBorder="1" applyAlignment="1" applyProtection="1">
      <alignment horizontal="left" vertical="center"/>
      <protection locked="0"/>
    </xf>
    <xf numFmtId="0" fontId="4" fillId="3" borderId="0" xfId="0" applyFont="1" applyFill="1" applyAlignment="1" applyProtection="1">
      <alignment vertical="center"/>
      <protection locked="0"/>
    </xf>
    <xf numFmtId="0" fontId="6" fillId="3" borderId="0" xfId="0" applyFont="1" applyFill="1" applyAlignment="1">
      <alignment horizontal="right" vertical="center"/>
    </xf>
    <xf numFmtId="0" fontId="13" fillId="3" borderId="0" xfId="0" applyFont="1" applyFill="1" applyAlignment="1" applyProtection="1">
      <alignment horizontal="left" vertical="center"/>
      <protection locked="0"/>
    </xf>
    <xf numFmtId="0" fontId="11" fillId="3" borderId="8" xfId="0" applyFont="1" applyFill="1" applyBorder="1" applyAlignment="1">
      <alignment horizontal="center" vertical="center"/>
    </xf>
    <xf numFmtId="0" fontId="11" fillId="3" borderId="0" xfId="0" applyFont="1" applyFill="1" applyAlignment="1">
      <alignment horizontal="center" vertical="center"/>
    </xf>
    <xf numFmtId="0" fontId="11" fillId="3" borderId="4"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0" xfId="0" applyFont="1" applyFill="1" applyAlignment="1">
      <alignment horizontal="center" vertical="center"/>
    </xf>
    <xf numFmtId="0" fontId="4" fillId="3" borderId="0" xfId="0" applyFont="1" applyFill="1" applyAlignment="1">
      <alignment horizontal="left" vertical="center" wrapText="1"/>
    </xf>
    <xf numFmtId="0" fontId="0" fillId="3" borderId="0" xfId="0" applyFill="1" applyAlignment="1">
      <alignment vertical="center"/>
    </xf>
    <xf numFmtId="0" fontId="0" fillId="3" borderId="4" xfId="0" applyFill="1" applyBorder="1" applyAlignment="1">
      <alignment vertical="center"/>
    </xf>
    <xf numFmtId="49" fontId="3" fillId="3" borderId="0" xfId="0" applyNumberFormat="1" applyFont="1" applyFill="1" applyAlignment="1">
      <alignment vertical="center"/>
    </xf>
    <xf numFmtId="0" fontId="2" fillId="3" borderId="3" xfId="0" applyFont="1" applyFill="1" applyBorder="1" applyAlignment="1">
      <alignment horizontal="right" vertical="center"/>
    </xf>
    <xf numFmtId="0" fontId="2" fillId="3" borderId="2" xfId="0" applyFont="1" applyFill="1" applyBorder="1" applyAlignment="1">
      <alignment horizontal="right" vertical="center"/>
    </xf>
    <xf numFmtId="164" fontId="2" fillId="3" borderId="0" xfId="0" applyNumberFormat="1" applyFont="1" applyFill="1" applyAlignment="1">
      <alignment horizontal="left" vertical="center"/>
    </xf>
    <xf numFmtId="164" fontId="14" fillId="3" borderId="4" xfId="0" applyNumberFormat="1" applyFont="1" applyFill="1" applyBorder="1" applyAlignment="1">
      <alignment horizontal="left" vertical="center"/>
    </xf>
    <xf numFmtId="164" fontId="14" fillId="3" borderId="4" xfId="0" applyNumberFormat="1" applyFont="1" applyFill="1" applyBorder="1" applyAlignment="1">
      <alignment vertical="center"/>
    </xf>
    <xf numFmtId="0" fontId="2" fillId="3" borderId="0" xfId="0" applyFont="1" applyFill="1" applyAlignment="1" applyProtection="1">
      <alignment vertical="center"/>
      <protection locked="0"/>
    </xf>
    <xf numFmtId="0" fontId="2" fillId="3" borderId="6" xfId="0" applyFont="1" applyFill="1" applyBorder="1" applyAlignment="1">
      <alignment vertical="center"/>
    </xf>
    <xf numFmtId="0" fontId="2" fillId="3" borderId="8" xfId="0" applyFont="1" applyFill="1" applyBorder="1" applyAlignment="1">
      <alignment vertical="center"/>
    </xf>
    <xf numFmtId="0" fontId="2" fillId="3" borderId="8" xfId="0" applyFont="1" applyFill="1" applyBorder="1" applyAlignment="1" applyProtection="1">
      <alignment vertical="center"/>
      <protection locked="0"/>
    </xf>
    <xf numFmtId="0" fontId="3" fillId="3" borderId="0" xfId="0" applyFont="1" applyFill="1" applyAlignment="1" applyProtection="1">
      <alignment vertical="center"/>
      <protection locked="0"/>
    </xf>
    <xf numFmtId="0" fontId="2" fillId="3" borderId="4" xfId="0" applyFont="1" applyFill="1" applyBorder="1" applyAlignment="1">
      <alignment vertical="center"/>
    </xf>
    <xf numFmtId="4" fontId="2" fillId="3" borderId="0" xfId="0" applyNumberFormat="1" applyFont="1" applyFill="1" applyAlignment="1">
      <alignment horizontal="right" vertical="center"/>
    </xf>
    <xf numFmtId="0" fontId="21" fillId="3" borderId="0" xfId="0" applyFont="1" applyFill="1" applyAlignment="1">
      <alignment vertical="center"/>
    </xf>
    <xf numFmtId="0" fontId="0" fillId="0" borderId="8" xfId="0" applyBorder="1" applyAlignment="1">
      <alignment vertical="center" wrapText="1"/>
    </xf>
    <xf numFmtId="0" fontId="0" fillId="0" borderId="0" xfId="0" applyAlignment="1">
      <alignment vertical="center" wrapText="1"/>
    </xf>
    <xf numFmtId="0" fontId="0" fillId="4" borderId="12" xfId="0" applyFill="1" applyBorder="1" applyAlignment="1">
      <alignment vertical="center"/>
    </xf>
    <xf numFmtId="0" fontId="0" fillId="4" borderId="9" xfId="0" applyFill="1" applyBorder="1" applyAlignment="1">
      <alignment vertical="center"/>
    </xf>
    <xf numFmtId="0" fontId="0" fillId="4" borderId="8" xfId="0" applyFill="1" applyBorder="1" applyAlignment="1">
      <alignment vertical="center"/>
    </xf>
    <xf numFmtId="0" fontId="25" fillId="4" borderId="8"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vertical="center" wrapText="1"/>
    </xf>
    <xf numFmtId="0" fontId="3" fillId="3" borderId="0" xfId="0" applyFont="1" applyFill="1" applyAlignment="1">
      <alignment horizontal="right" vertical="center"/>
    </xf>
    <xf numFmtId="0" fontId="2" fillId="0" borderId="8" xfId="0" applyFont="1" applyBorder="1" applyAlignment="1">
      <alignment horizontal="left" vertical="center" wrapText="1"/>
    </xf>
    <xf numFmtId="0" fontId="2" fillId="0" borderId="0" xfId="0" applyFont="1" applyAlignment="1">
      <alignment horizontal="left" vertical="center" wrapText="1"/>
    </xf>
    <xf numFmtId="4" fontId="3" fillId="3" borderId="13" xfId="0" applyNumberFormat="1" applyFont="1" applyFill="1" applyBorder="1" applyAlignment="1">
      <alignment horizontal="right" vertical="center"/>
    </xf>
    <xf numFmtId="0" fontId="2" fillId="3" borderId="14" xfId="0" applyFont="1" applyFill="1" applyBorder="1" applyAlignment="1">
      <alignment vertical="center"/>
    </xf>
    <xf numFmtId="0" fontId="0" fillId="3" borderId="15" xfId="0" applyFill="1" applyBorder="1" applyAlignment="1">
      <alignment vertical="center"/>
    </xf>
    <xf numFmtId="0" fontId="25" fillId="3" borderId="0" xfId="0" applyFont="1" applyFill="1" applyAlignment="1" applyProtection="1">
      <alignment horizontal="left" vertical="center" wrapText="1"/>
      <protection locked="0"/>
    </xf>
    <xf numFmtId="0" fontId="25" fillId="3" borderId="4" xfId="0" applyFont="1" applyFill="1" applyBorder="1" applyAlignment="1" applyProtection="1">
      <alignment horizontal="left" vertical="center" wrapText="1"/>
      <protection locked="0"/>
    </xf>
    <xf numFmtId="0" fontId="2" fillId="0" borderId="16" xfId="0" applyFont="1" applyBorder="1"/>
    <xf numFmtId="0" fontId="0" fillId="0" borderId="2" xfId="0" applyBorder="1"/>
    <xf numFmtId="0" fontId="0" fillId="0" borderId="3" xfId="0" applyBorder="1"/>
    <xf numFmtId="0" fontId="20" fillId="0" borderId="8" xfId="0" applyFont="1" applyBorder="1" applyAlignment="1">
      <alignment vertical="center" wrapText="1"/>
    </xf>
    <xf numFmtId="0" fontId="20" fillId="0" borderId="0" xfId="0" applyFont="1" applyAlignment="1">
      <alignment vertical="center" wrapText="1"/>
    </xf>
    <xf numFmtId="0" fontId="20" fillId="0" borderId="4" xfId="0" applyFont="1" applyBorder="1" applyAlignment="1">
      <alignment vertical="center" wrapText="1"/>
    </xf>
    <xf numFmtId="0" fontId="6" fillId="0" borderId="0" xfId="0" applyFont="1"/>
    <xf numFmtId="0" fontId="4" fillId="0" borderId="16" xfId="0" applyFont="1" applyBorder="1" applyAlignment="1">
      <alignment vertical="center"/>
    </xf>
    <xf numFmtId="0" fontId="4" fillId="0" borderId="8" xfId="0" applyFont="1" applyBorder="1" applyAlignment="1">
      <alignment vertical="center"/>
    </xf>
    <xf numFmtId="0" fontId="4" fillId="0" borderId="17" xfId="0" applyFont="1" applyBorder="1" applyAlignment="1">
      <alignment vertical="center"/>
    </xf>
    <xf numFmtId="0" fontId="1" fillId="0" borderId="0" xfId="0" applyFont="1" applyAlignment="1">
      <alignment vertical="center"/>
    </xf>
    <xf numFmtId="0" fontId="3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3" borderId="4" xfId="0" applyFont="1" applyFill="1" applyBorder="1" applyAlignment="1">
      <alignment horizontal="center" vertical="center"/>
    </xf>
    <xf numFmtId="0" fontId="2" fillId="3" borderId="17" xfId="0" applyFont="1" applyFill="1" applyBorder="1" applyAlignment="1">
      <alignment horizontal="center" vertical="center" wrapText="1"/>
    </xf>
    <xf numFmtId="0" fontId="36" fillId="0" borderId="0" xfId="0" applyFont="1"/>
    <xf numFmtId="0" fontId="1" fillId="0" borderId="0" xfId="0" applyFont="1"/>
    <xf numFmtId="0" fontId="2" fillId="3" borderId="2" xfId="0" applyFont="1" applyFill="1" applyBorder="1" applyAlignment="1">
      <alignment vertical="center"/>
    </xf>
    <xf numFmtId="49" fontId="13" fillId="3" borderId="3" xfId="1" applyNumberFormat="1" applyFont="1" applyFill="1" applyBorder="1" applyAlignment="1" applyProtection="1">
      <alignment horizontal="left" vertical="center"/>
      <protection locked="0"/>
    </xf>
    <xf numFmtId="0" fontId="2" fillId="3" borderId="5" xfId="0" applyFont="1" applyFill="1" applyBorder="1" applyAlignment="1">
      <alignment horizontal="right" vertical="center"/>
    </xf>
    <xf numFmtId="0" fontId="2" fillId="3" borderId="8" xfId="0" applyFont="1" applyFill="1" applyBorder="1" applyAlignment="1">
      <alignment horizontal="right" vertical="center" wrapText="1"/>
    </xf>
    <xf numFmtId="49" fontId="6" fillId="0" borderId="17" xfId="0" applyNumberFormat="1" applyFont="1" applyBorder="1" applyAlignment="1" applyProtection="1">
      <alignment vertical="center"/>
      <protection locked="0"/>
    </xf>
    <xf numFmtId="49" fontId="0" fillId="0" borderId="5" xfId="0" applyNumberFormat="1" applyBorder="1" applyAlignment="1" applyProtection="1">
      <alignment vertical="center"/>
      <protection locked="0"/>
    </xf>
    <xf numFmtId="49" fontId="0" fillId="0" borderId="6" xfId="0" applyNumberFormat="1" applyBorder="1" applyAlignment="1" applyProtection="1">
      <alignment vertical="center"/>
      <protection locked="0"/>
    </xf>
    <xf numFmtId="49" fontId="0" fillId="0" borderId="10" xfId="0" applyNumberFormat="1" applyBorder="1" applyAlignment="1" applyProtection="1">
      <alignment vertical="center"/>
      <protection locked="0"/>
    </xf>
    <xf numFmtId="49" fontId="0" fillId="0" borderId="11" xfId="0" applyNumberFormat="1" applyBorder="1" applyAlignment="1" applyProtection="1">
      <alignment vertical="center"/>
      <protection locked="0"/>
    </xf>
    <xf numFmtId="49" fontId="15" fillId="0" borderId="10" xfId="1" applyNumberFormat="1" applyFill="1" applyBorder="1" applyAlignment="1" applyProtection="1">
      <alignment vertical="center"/>
      <protection locked="0"/>
    </xf>
    <xf numFmtId="49" fontId="15" fillId="0" borderId="18" xfId="1" applyNumberFormat="1" applyFill="1" applyBorder="1" applyAlignment="1" applyProtection="1">
      <alignment vertical="center"/>
      <protection locked="0"/>
    </xf>
    <xf numFmtId="49" fontId="15" fillId="0" borderId="11" xfId="1" applyNumberFormat="1" applyFill="1" applyBorder="1" applyAlignment="1" applyProtection="1">
      <alignment vertical="center"/>
      <protection locked="0"/>
    </xf>
    <xf numFmtId="0" fontId="2" fillId="3" borderId="9" xfId="0" applyFont="1" applyFill="1" applyBorder="1" applyAlignment="1">
      <alignment vertical="center" wrapText="1"/>
    </xf>
    <xf numFmtId="49" fontId="2" fillId="2" borderId="10" xfId="0" applyNumberFormat="1" applyFont="1" applyFill="1" applyBorder="1" applyAlignment="1" applyProtection="1">
      <alignment vertical="center"/>
      <protection locked="0"/>
    </xf>
    <xf numFmtId="49" fontId="2" fillId="2" borderId="18" xfId="0" applyNumberFormat="1" applyFont="1" applyFill="1" applyBorder="1" applyAlignment="1" applyProtection="1">
      <alignment vertical="center"/>
      <protection locked="0"/>
    </xf>
    <xf numFmtId="49" fontId="2" fillId="2" borderId="11" xfId="0" applyNumberFormat="1" applyFont="1" applyFill="1" applyBorder="1" applyAlignment="1" applyProtection="1">
      <alignment vertical="center"/>
      <protection locked="0"/>
    </xf>
    <xf numFmtId="0" fontId="30" fillId="4" borderId="10" xfId="0" applyFont="1" applyFill="1" applyBorder="1" applyAlignment="1">
      <alignment horizontal="center" vertical="center"/>
    </xf>
    <xf numFmtId="0" fontId="30" fillId="4" borderId="18" xfId="0" applyFont="1" applyFill="1" applyBorder="1" applyAlignment="1">
      <alignment horizontal="center" vertical="center"/>
    </xf>
    <xf numFmtId="0" fontId="30" fillId="4" borderId="11" xfId="0" applyFont="1" applyFill="1" applyBorder="1" applyAlignment="1">
      <alignment horizontal="center" vertical="center"/>
    </xf>
    <xf numFmtId="49" fontId="2" fillId="3" borderId="0" xfId="0" applyNumberFormat="1" applyFont="1" applyFill="1" applyAlignment="1" applyProtection="1">
      <alignment vertical="center"/>
      <protection locked="0"/>
    </xf>
    <xf numFmtId="0" fontId="4" fillId="3" borderId="8"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3" fillId="2" borderId="10" xfId="0" applyFont="1" applyFill="1" applyBorder="1" applyAlignment="1" applyProtection="1">
      <alignment horizontal="left" vertical="center"/>
      <protection locked="0"/>
    </xf>
    <xf numFmtId="0" fontId="13" fillId="2" borderId="18" xfId="0"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0" fontId="20" fillId="0" borderId="8" xfId="0" applyFont="1" applyBorder="1" applyAlignment="1">
      <alignment vertical="center" wrapText="1"/>
    </xf>
    <xf numFmtId="0" fontId="20" fillId="0" borderId="0" xfId="0" applyFont="1" applyAlignment="1">
      <alignment vertical="center" wrapText="1"/>
    </xf>
    <xf numFmtId="0" fontId="20" fillId="0" borderId="4" xfId="0" applyFont="1" applyBorder="1" applyAlignment="1">
      <alignment vertical="center" wrapText="1"/>
    </xf>
    <xf numFmtId="0" fontId="2" fillId="3" borderId="8" xfId="0" applyFont="1" applyFill="1" applyBorder="1" applyAlignment="1">
      <alignment horizontal="right" vertical="center"/>
    </xf>
    <xf numFmtId="0" fontId="2" fillId="3" borderId="0" xfId="0" applyFont="1" applyFill="1" applyAlignment="1">
      <alignment horizontal="right" vertical="center"/>
    </xf>
    <xf numFmtId="0" fontId="2" fillId="3" borderId="4" xfId="0" applyFont="1" applyFill="1" applyBorder="1" applyAlignment="1">
      <alignment horizontal="right" vertical="center"/>
    </xf>
    <xf numFmtId="0" fontId="2" fillId="0" borderId="10" xfId="0" applyFont="1" applyBorder="1" applyAlignment="1" applyProtection="1">
      <alignment vertical="center"/>
      <protection locked="0"/>
    </xf>
    <xf numFmtId="0" fontId="2" fillId="0" borderId="18"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16" fillId="0" borderId="8" xfId="0" applyFont="1" applyBorder="1" applyAlignment="1">
      <alignment vertical="center" wrapText="1"/>
    </xf>
    <xf numFmtId="0" fontId="16" fillId="0" borderId="0" xfId="0" applyFont="1" applyAlignment="1">
      <alignment vertical="center" wrapText="1"/>
    </xf>
    <xf numFmtId="0" fontId="16" fillId="0" borderId="4" xfId="0" applyFont="1" applyBorder="1" applyAlignment="1">
      <alignment vertical="center" wrapText="1"/>
    </xf>
    <xf numFmtId="0" fontId="16" fillId="0" borderId="17" xfId="0" applyFont="1" applyBorder="1" applyAlignment="1">
      <alignmen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165" fontId="22" fillId="0" borderId="0" xfId="0" applyNumberFormat="1" applyFont="1" applyAlignment="1">
      <alignment horizontal="left" vertical="center" wrapText="1"/>
    </xf>
    <xf numFmtId="0" fontId="20" fillId="3" borderId="16" xfId="0" applyFont="1" applyFill="1" applyBorder="1" applyAlignment="1">
      <alignment vertical="center"/>
    </xf>
    <xf numFmtId="0" fontId="20" fillId="3" borderId="2" xfId="0" applyFont="1" applyFill="1" applyBorder="1" applyAlignment="1">
      <alignment vertical="center"/>
    </xf>
    <xf numFmtId="0" fontId="20" fillId="3" borderId="17" xfId="0" applyFont="1" applyFill="1" applyBorder="1" applyAlignment="1">
      <alignment vertical="center"/>
    </xf>
    <xf numFmtId="0" fontId="20" fillId="3" borderId="6" xfId="0" applyFont="1" applyFill="1" applyBorder="1" applyAlignment="1">
      <alignment vertical="center"/>
    </xf>
    <xf numFmtId="0" fontId="21" fillId="3" borderId="8" xfId="0" applyFont="1" applyFill="1" applyBorder="1" applyAlignment="1">
      <alignment vertical="center"/>
    </xf>
    <xf numFmtId="0" fontId="21" fillId="3" borderId="0" xfId="0" applyFont="1" applyFill="1" applyAlignment="1">
      <alignment vertical="center"/>
    </xf>
    <xf numFmtId="0" fontId="21" fillId="3" borderId="8" xfId="0" applyFont="1" applyFill="1" applyBorder="1" applyAlignment="1">
      <alignment vertical="center" wrapText="1"/>
    </xf>
    <xf numFmtId="0" fontId="21" fillId="3" borderId="0" xfId="0" applyFont="1" applyFill="1" applyAlignment="1">
      <alignment vertical="center" wrapText="1"/>
    </xf>
    <xf numFmtId="0" fontId="3" fillId="0" borderId="10"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16" fillId="3" borderId="8" xfId="0" applyFont="1" applyFill="1" applyBorder="1" applyAlignment="1">
      <alignment vertical="center"/>
    </xf>
    <xf numFmtId="0" fontId="16" fillId="3" borderId="0" xfId="0" applyFont="1" applyFill="1" applyAlignment="1">
      <alignment vertical="center"/>
    </xf>
    <xf numFmtId="49" fontId="6" fillId="0" borderId="10" xfId="0" applyNumberFormat="1" applyFont="1" applyBorder="1" applyAlignment="1" applyProtection="1">
      <alignment vertical="center"/>
      <protection locked="0"/>
    </xf>
    <xf numFmtId="49" fontId="0" fillId="0" borderId="18" xfId="0" applyNumberFormat="1" applyBorder="1" applyAlignment="1" applyProtection="1">
      <alignment vertical="center"/>
      <protection locked="0"/>
    </xf>
    <xf numFmtId="49" fontId="12" fillId="0" borderId="10" xfId="0" applyNumberFormat="1" applyFont="1" applyBorder="1" applyAlignment="1" applyProtection="1">
      <alignment vertical="center"/>
      <protection locked="0"/>
    </xf>
    <xf numFmtId="49" fontId="12" fillId="0" borderId="18" xfId="0" applyNumberFormat="1" applyFont="1" applyBorder="1" applyAlignment="1" applyProtection="1">
      <alignment vertical="center"/>
      <protection locked="0"/>
    </xf>
    <xf numFmtId="49" fontId="12" fillId="0" borderId="11" xfId="0" applyNumberFormat="1" applyFont="1" applyBorder="1" applyAlignment="1" applyProtection="1">
      <alignment vertical="center"/>
      <protection locked="0"/>
    </xf>
    <xf numFmtId="0" fontId="16" fillId="0" borderId="8" xfId="0" applyFont="1" applyBorder="1" applyAlignment="1">
      <alignment horizontal="left" vertical="center" wrapText="1"/>
    </xf>
    <xf numFmtId="0" fontId="16" fillId="0" borderId="0" xfId="0" applyFont="1" applyAlignment="1">
      <alignment horizontal="left" vertical="center" wrapText="1"/>
    </xf>
    <xf numFmtId="0" fontId="16" fillId="0" borderId="4" xfId="0" applyFont="1" applyBorder="1" applyAlignment="1">
      <alignment horizontal="left" vertical="center" wrapText="1"/>
    </xf>
    <xf numFmtId="14" fontId="25" fillId="2" borderId="10" xfId="0" applyNumberFormat="1" applyFont="1" applyFill="1" applyBorder="1" applyAlignment="1" applyProtection="1">
      <alignment horizontal="left" vertical="center" wrapText="1"/>
      <protection locked="0"/>
    </xf>
    <xf numFmtId="0" fontId="25" fillId="2" borderId="11" xfId="0" applyFont="1" applyFill="1" applyBorder="1" applyAlignment="1" applyProtection="1">
      <alignment horizontal="left" vertical="center" wrapText="1"/>
      <protection locked="0"/>
    </xf>
    <xf numFmtId="0" fontId="2" fillId="3" borderId="10" xfId="0" applyFont="1" applyFill="1" applyBorder="1" applyAlignment="1">
      <alignment horizontal="left" vertical="center"/>
    </xf>
    <xf numFmtId="0" fontId="2" fillId="3" borderId="18" xfId="0" applyFont="1" applyFill="1" applyBorder="1" applyAlignment="1">
      <alignment horizontal="left" vertical="center"/>
    </xf>
    <xf numFmtId="0" fontId="2" fillId="3" borderId="11" xfId="0" applyFont="1" applyFill="1" applyBorder="1" applyAlignment="1">
      <alignment horizontal="left" vertical="center"/>
    </xf>
    <xf numFmtId="0" fontId="2" fillId="3" borderId="16" xfId="0" applyFont="1" applyFill="1" applyBorder="1" applyAlignment="1">
      <alignment horizontal="right" vertical="center"/>
    </xf>
    <xf numFmtId="0" fontId="2" fillId="3" borderId="3" xfId="0" applyFont="1" applyFill="1" applyBorder="1" applyAlignment="1">
      <alignment horizontal="right" vertical="center"/>
    </xf>
    <xf numFmtId="0" fontId="2" fillId="3" borderId="2" xfId="0" applyFont="1" applyFill="1" applyBorder="1" applyAlignment="1">
      <alignment horizontal="right" vertical="center"/>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49" fontId="0" fillId="3" borderId="18" xfId="0" applyNumberFormat="1" applyFill="1" applyBorder="1" applyAlignment="1" applyProtection="1">
      <alignment vertical="center"/>
      <protection locked="0"/>
    </xf>
    <xf numFmtId="49" fontId="0" fillId="3" borderId="11" xfId="0" applyNumberFormat="1" applyFill="1" applyBorder="1" applyAlignment="1" applyProtection="1">
      <alignment vertical="center"/>
      <protection locked="0"/>
    </xf>
    <xf numFmtId="0" fontId="25" fillId="3" borderId="16"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25" fillId="3" borderId="3"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25" fillId="3" borderId="0" xfId="0" applyFont="1" applyFill="1" applyAlignment="1">
      <alignment horizontal="left" vertical="center" wrapText="1"/>
    </xf>
    <xf numFmtId="0" fontId="25" fillId="3" borderId="4" xfId="0" applyFont="1" applyFill="1" applyBorder="1" applyAlignment="1">
      <alignment horizontal="left" vertical="center" wrapText="1"/>
    </xf>
    <xf numFmtId="0" fontId="31" fillId="4" borderId="10" xfId="0" applyFont="1" applyFill="1" applyBorder="1" applyAlignment="1">
      <alignment horizontal="center" vertical="center"/>
    </xf>
    <xf numFmtId="0" fontId="31" fillId="4" borderId="18" xfId="0" applyFont="1" applyFill="1" applyBorder="1" applyAlignment="1">
      <alignment horizontal="center" vertical="center"/>
    </xf>
    <xf numFmtId="0" fontId="31" fillId="4" borderId="11" xfId="0" applyFont="1" applyFill="1" applyBorder="1" applyAlignment="1">
      <alignment horizontal="center" vertical="center"/>
    </xf>
    <xf numFmtId="0" fontId="32" fillId="4" borderId="16" xfId="0" applyFont="1" applyFill="1" applyBorder="1" applyAlignment="1">
      <alignment vertical="center"/>
    </xf>
    <xf numFmtId="0" fontId="32" fillId="4" borderId="3" xfId="0" applyFont="1" applyFill="1" applyBorder="1" applyAlignment="1">
      <alignment vertical="center"/>
    </xf>
    <xf numFmtId="0" fontId="32" fillId="4" borderId="8" xfId="0" applyFont="1" applyFill="1" applyBorder="1" applyAlignment="1">
      <alignment vertical="center"/>
    </xf>
    <xf numFmtId="0" fontId="32" fillId="4" borderId="4" xfId="0" applyFont="1" applyFill="1" applyBorder="1" applyAlignment="1">
      <alignment vertical="center"/>
    </xf>
    <xf numFmtId="0" fontId="32" fillId="4" borderId="17" xfId="0" applyFont="1" applyFill="1" applyBorder="1" applyAlignment="1">
      <alignment vertical="center"/>
    </xf>
    <xf numFmtId="0" fontId="32" fillId="4" borderId="6" xfId="0" applyFont="1" applyFill="1" applyBorder="1" applyAlignment="1">
      <alignment vertical="center"/>
    </xf>
    <xf numFmtId="49" fontId="2" fillId="3" borderId="2" xfId="0" applyNumberFormat="1" applyFont="1" applyFill="1" applyBorder="1" applyAlignment="1" applyProtection="1">
      <alignment vertical="center" wrapText="1"/>
      <protection locked="0"/>
    </xf>
    <xf numFmtId="49" fontId="2" fillId="3" borderId="3" xfId="0" applyNumberFormat="1" applyFont="1" applyFill="1" applyBorder="1" applyAlignment="1" applyProtection="1">
      <alignment vertical="center" wrapText="1"/>
      <protection locked="0"/>
    </xf>
    <xf numFmtId="49" fontId="2" fillId="3" borderId="0" xfId="0" applyNumberFormat="1" applyFont="1" applyFill="1" applyAlignment="1" applyProtection="1">
      <alignment vertical="center" wrapText="1"/>
      <protection locked="0"/>
    </xf>
    <xf numFmtId="49" fontId="2" fillId="3" borderId="4" xfId="0" applyNumberFormat="1" applyFont="1" applyFill="1" applyBorder="1" applyAlignment="1" applyProtection="1">
      <alignment vertical="center" wrapText="1"/>
      <protection locked="0"/>
    </xf>
    <xf numFmtId="49" fontId="4" fillId="3" borderId="10" xfId="0" applyNumberFormat="1" applyFont="1" applyFill="1" applyBorder="1" applyAlignment="1" applyProtection="1">
      <alignment vertical="center"/>
      <protection locked="0"/>
    </xf>
    <xf numFmtId="49" fontId="4" fillId="3" borderId="18" xfId="0" applyNumberFormat="1" applyFont="1" applyFill="1" applyBorder="1" applyAlignment="1" applyProtection="1">
      <alignment vertical="center"/>
      <protection locked="0"/>
    </xf>
    <xf numFmtId="49" fontId="4" fillId="3" borderId="11" xfId="0" applyNumberFormat="1" applyFont="1" applyFill="1" applyBorder="1" applyAlignment="1" applyProtection="1">
      <alignment vertical="center"/>
      <protection locked="0"/>
    </xf>
    <xf numFmtId="0" fontId="12" fillId="3" borderId="16" xfId="0" applyFont="1" applyFill="1" applyBorder="1" applyAlignment="1">
      <alignment vertical="center"/>
    </xf>
    <xf numFmtId="0" fontId="12" fillId="3" borderId="2" xfId="0" applyFont="1" applyFill="1" applyBorder="1" applyAlignment="1">
      <alignment vertical="center"/>
    </xf>
    <xf numFmtId="0" fontId="12" fillId="3" borderId="3" xfId="0" applyFont="1" applyFill="1" applyBorder="1" applyAlignment="1">
      <alignment vertical="center"/>
    </xf>
    <xf numFmtId="0" fontId="33" fillId="4" borderId="16" xfId="0" applyFont="1" applyFill="1" applyBorder="1" applyAlignment="1">
      <alignment horizontal="center" vertical="center"/>
    </xf>
    <xf numFmtId="0" fontId="33" fillId="4" borderId="2" xfId="0" applyFont="1" applyFill="1" applyBorder="1" applyAlignment="1">
      <alignment horizontal="center" vertical="center"/>
    </xf>
    <xf numFmtId="0" fontId="33" fillId="4" borderId="3" xfId="0" applyFont="1" applyFill="1" applyBorder="1" applyAlignment="1">
      <alignment horizontal="center" vertical="center"/>
    </xf>
    <xf numFmtId="0" fontId="33" fillId="4" borderId="17"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6" xfId="0" applyFont="1" applyFill="1" applyBorder="1" applyAlignment="1">
      <alignment horizontal="center" vertical="center"/>
    </xf>
    <xf numFmtId="0" fontId="6" fillId="3" borderId="8" xfId="0" applyFont="1" applyFill="1" applyBorder="1" applyAlignment="1">
      <alignment horizontal="right" vertical="center"/>
    </xf>
    <xf numFmtId="0" fontId="6" fillId="3" borderId="4" xfId="0" applyFont="1" applyFill="1" applyBorder="1" applyAlignment="1">
      <alignment horizontal="right" vertical="center"/>
    </xf>
    <xf numFmtId="0" fontId="13" fillId="0" borderId="16"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49" fontId="6" fillId="0" borderId="0" xfId="0" applyNumberFormat="1" applyFont="1" applyAlignment="1">
      <alignment horizontal="left" vertical="center"/>
    </xf>
    <xf numFmtId="49" fontId="6" fillId="0" borderId="4" xfId="0" applyNumberFormat="1" applyFont="1" applyBorder="1" applyAlignment="1">
      <alignment horizontal="left" vertical="center"/>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1" fillId="0" borderId="8" xfId="0" applyFont="1" applyBorder="1" applyAlignment="1">
      <alignment horizontal="left" vertical="center"/>
    </xf>
    <xf numFmtId="0" fontId="1" fillId="0" borderId="4" xfId="0" applyFont="1" applyBorder="1" applyAlignment="1">
      <alignment horizontal="left" vertical="center"/>
    </xf>
    <xf numFmtId="49" fontId="8" fillId="0" borderId="8"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4" xfId="0" applyNumberFormat="1" applyFont="1" applyBorder="1" applyAlignment="1">
      <alignment horizontal="center" vertical="center"/>
    </xf>
    <xf numFmtId="0" fontId="9" fillId="0" borderId="8"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49" fontId="2" fillId="0" borderId="10" xfId="0" applyNumberFormat="1" applyFont="1" applyBorder="1" applyAlignment="1" applyProtection="1">
      <alignment vertical="center"/>
      <protection locked="0"/>
    </xf>
    <xf numFmtId="49" fontId="2" fillId="0" borderId="18" xfId="0" applyNumberFormat="1" applyFont="1" applyBorder="1" applyAlignment="1" applyProtection="1">
      <alignment vertical="center"/>
      <protection locked="0"/>
    </xf>
    <xf numFmtId="49" fontId="2" fillId="0" borderId="11" xfId="0" applyNumberFormat="1" applyFont="1" applyBorder="1" applyAlignment="1" applyProtection="1">
      <alignment vertical="center"/>
      <protection locked="0"/>
    </xf>
    <xf numFmtId="49" fontId="6" fillId="0" borderId="17" xfId="0" applyNumberFormat="1" applyFont="1" applyBorder="1" applyAlignment="1" applyProtection="1">
      <alignment horizontal="left" vertical="center"/>
      <protection locked="0"/>
    </xf>
    <xf numFmtId="49" fontId="6" fillId="0" borderId="5" xfId="0" applyNumberFormat="1" applyFont="1" applyBorder="1" applyAlignment="1" applyProtection="1">
      <alignment horizontal="left" vertical="center"/>
      <protection locked="0"/>
    </xf>
    <xf numFmtId="49" fontId="6" fillId="0" borderId="6" xfId="0" applyNumberFormat="1" applyFont="1" applyBorder="1" applyAlignment="1" applyProtection="1">
      <alignment horizontal="left" vertical="center"/>
      <protection locked="0"/>
    </xf>
    <xf numFmtId="49" fontId="6" fillId="0" borderId="10" xfId="0" applyNumberFormat="1" applyFont="1" applyBorder="1" applyAlignment="1" applyProtection="1">
      <alignment horizontal="left" vertical="center"/>
      <protection locked="0"/>
    </xf>
    <xf numFmtId="49" fontId="6" fillId="0" borderId="11" xfId="0" applyNumberFormat="1"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4" fillId="3" borderId="8" xfId="0" applyFont="1" applyFill="1" applyBorder="1" applyAlignment="1">
      <alignment horizontal="right" vertical="center" wrapText="1"/>
    </xf>
    <xf numFmtId="0" fontId="4" fillId="3" borderId="0" xfId="0" applyFont="1" applyFill="1" applyAlignment="1">
      <alignment horizontal="right" vertical="center" wrapText="1"/>
    </xf>
    <xf numFmtId="0" fontId="3" fillId="3" borderId="8" xfId="0" applyFont="1" applyFill="1" applyBorder="1" applyAlignment="1">
      <alignment horizontal="center" vertical="center"/>
    </xf>
    <xf numFmtId="0" fontId="3" fillId="3" borderId="0" xfId="0" applyFont="1" applyFill="1" applyAlignment="1">
      <alignment horizontal="center" vertical="center"/>
    </xf>
    <xf numFmtId="0" fontId="3" fillId="3" borderId="4" xfId="0" applyFont="1" applyFill="1" applyBorder="1" applyAlignment="1">
      <alignment horizontal="center" vertical="center"/>
    </xf>
    <xf numFmtId="0" fontId="1" fillId="5" borderId="10" xfId="0" applyFont="1" applyFill="1" applyBorder="1" applyAlignment="1" applyProtection="1">
      <alignment horizontal="left" vertical="center"/>
      <protection locked="0"/>
    </xf>
    <xf numFmtId="0" fontId="1" fillId="5" borderId="18" xfId="0" applyFont="1" applyFill="1" applyBorder="1" applyAlignment="1" applyProtection="1">
      <alignment horizontal="left" vertical="center"/>
      <protection locked="0"/>
    </xf>
    <xf numFmtId="0" fontId="1" fillId="5" borderId="11" xfId="0" applyFont="1" applyFill="1" applyBorder="1" applyAlignment="1" applyProtection="1">
      <alignment horizontal="left" vertical="center"/>
      <protection locked="0"/>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6" dropStyle="combo" dx="25" fmlaLink="$E$97" fmlaRange="$B$97:$B$102" noThreeD="1" sel="1" val="0"/>
</file>

<file path=xl/ctrlProps/ctrlProp2.xml><?xml version="1.0" encoding="utf-8"?>
<formControlPr xmlns="http://schemas.microsoft.com/office/spreadsheetml/2009/9/main" objectType="Drop" dropLines="3" dropStyle="combo" dx="25" fmlaLink="$E$103" fmlaRange="$B$103:$B$105" noThreeD="1" sel="1" val="0"/>
</file>

<file path=xl/ctrlProps/ctrlProp3.xml><?xml version="1.0" encoding="utf-8"?>
<formControlPr xmlns="http://schemas.microsoft.com/office/spreadsheetml/2009/9/main" objectType="Drop" dropLines="36" dropStyle="combo" dx="25" fmlaLink="$B$95" fmlaRange="Designs!$B$4:$B$39" noThreeD="1" sel="1" val="0"/>
</file>

<file path=xl/ctrlProps/ctrlProp4.xml><?xml version="1.0" encoding="utf-8"?>
<formControlPr xmlns="http://schemas.microsoft.com/office/spreadsheetml/2009/9/main" objectType="CheckBox" fmlaLink="$E$115" lockText="1" noThreeD="1"/>
</file>

<file path=xl/ctrlProps/ctrlProp5.xml><?xml version="1.0" encoding="utf-8"?>
<formControlPr xmlns="http://schemas.microsoft.com/office/spreadsheetml/2009/9/main" objectType="Drop" dropLines="3" dropStyle="combo" dx="25" fmlaLink="$E$107" fmlaRange="$B$107:$B$109"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2</xdr:row>
      <xdr:rowOff>227565</xdr:rowOff>
    </xdr:from>
    <xdr:to>
      <xdr:col>1</xdr:col>
      <xdr:colOff>1952625</xdr:colOff>
      <xdr:row>7</xdr:row>
      <xdr:rowOff>48660</xdr:rowOff>
    </xdr:to>
    <xdr:pic>
      <xdr:nvPicPr>
        <xdr:cNvPr id="1116" name="Picture 2">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368300" y="621265"/>
          <a:ext cx="1790700" cy="897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2101850</xdr:colOff>
          <xdr:row>61</xdr:row>
          <xdr:rowOff>152400</xdr:rowOff>
        </xdr:from>
        <xdr:to>
          <xdr:col>3</xdr:col>
          <xdr:colOff>590550</xdr:colOff>
          <xdr:row>62</xdr:row>
          <xdr:rowOff>152400</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355600</xdr:colOff>
          <xdr:row>73</xdr:row>
          <xdr:rowOff>184150</xdr:rowOff>
        </xdr:from>
        <xdr:to>
          <xdr:col>7</xdr:col>
          <xdr:colOff>533400</xdr:colOff>
          <xdr:row>74</xdr:row>
          <xdr:rowOff>190500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31750</xdr:rowOff>
        </xdr:from>
        <xdr:to>
          <xdr:col>7</xdr:col>
          <xdr:colOff>508000</xdr:colOff>
          <xdr:row>20</xdr:row>
          <xdr:rowOff>298450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1644650</xdr:colOff>
          <xdr:row>54</xdr:row>
          <xdr:rowOff>76200</xdr:rowOff>
        </xdr:from>
        <xdr:to>
          <xdr:col>2</xdr:col>
          <xdr:colOff>279400</xdr:colOff>
          <xdr:row>55</xdr:row>
          <xdr:rowOff>107950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I AGREE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12</xdr:row>
          <xdr:rowOff>6350</xdr:rowOff>
        </xdr:from>
        <xdr:to>
          <xdr:col>7</xdr:col>
          <xdr:colOff>565150</xdr:colOff>
          <xdr:row>13</xdr:row>
          <xdr:rowOff>0</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8"/>
  </sheetPr>
  <dimension ref="A1:O117"/>
  <sheetViews>
    <sheetView showGridLines="0" tabSelected="1" workbookViewId="0">
      <selection activeCell="C18" sqref="C18:H18"/>
    </sheetView>
  </sheetViews>
  <sheetFormatPr defaultColWidth="9.1796875" defaultRowHeight="15.75" customHeight="1" x14ac:dyDescent="0.25"/>
  <cols>
    <col min="1" max="1" width="3" style="20" customWidth="1"/>
    <col min="2" max="2" width="30.26953125" style="20" bestFit="1" customWidth="1"/>
    <col min="3" max="5" width="9.1796875" style="20"/>
    <col min="6" max="6" width="9.81640625" style="20" bestFit="1" customWidth="1"/>
    <col min="7" max="7" width="10.1796875" style="20" customWidth="1"/>
    <col min="8" max="8" width="9.81640625" style="20" customWidth="1"/>
    <col min="9" max="16384" width="9.1796875" style="20"/>
  </cols>
  <sheetData>
    <row r="1" spans="1:13" ht="15.75" customHeight="1" x14ac:dyDescent="0.25">
      <c r="A1" s="227" t="s">
        <v>169</v>
      </c>
      <c r="B1" s="228"/>
      <c r="C1" s="228"/>
      <c r="D1" s="228"/>
      <c r="E1" s="228"/>
      <c r="F1" s="228"/>
      <c r="G1" s="228"/>
      <c r="H1" s="229"/>
      <c r="I1" s="211" t="s">
        <v>121</v>
      </c>
      <c r="J1" s="212"/>
      <c r="M1" s="119" t="s">
        <v>168</v>
      </c>
    </row>
    <row r="2" spans="1:13" ht="15.75" customHeight="1" x14ac:dyDescent="0.25">
      <c r="A2" s="230"/>
      <c r="B2" s="231"/>
      <c r="C2" s="231"/>
      <c r="D2" s="231"/>
      <c r="E2" s="231"/>
      <c r="F2" s="231"/>
      <c r="G2" s="231"/>
      <c r="H2" s="232"/>
      <c r="I2" s="213"/>
      <c r="J2" s="214"/>
    </row>
    <row r="3" spans="1:13" ht="22.5" customHeight="1" x14ac:dyDescent="0.25">
      <c r="A3" s="95"/>
      <c r="B3" s="54"/>
      <c r="H3" s="28"/>
      <c r="I3" s="213"/>
      <c r="J3" s="214"/>
      <c r="M3" s="119"/>
    </row>
    <row r="4" spans="1:13" ht="15.75" customHeight="1" x14ac:dyDescent="0.25">
      <c r="A4" s="96"/>
      <c r="B4" s="246"/>
      <c r="C4" s="247"/>
      <c r="D4" s="247"/>
      <c r="E4" s="247"/>
      <c r="F4" s="247"/>
      <c r="G4" s="247"/>
      <c r="H4" s="248"/>
      <c r="I4" s="215"/>
      <c r="J4" s="216"/>
      <c r="M4" s="119"/>
    </row>
    <row r="5" spans="1:13" ht="15.75" customHeight="1" x14ac:dyDescent="0.25">
      <c r="A5" s="96"/>
      <c r="C5" s="237"/>
      <c r="D5" s="237"/>
      <c r="E5" s="237"/>
      <c r="F5" s="237"/>
      <c r="G5" s="237"/>
      <c r="H5" s="238"/>
      <c r="I5" s="53"/>
      <c r="J5" s="53"/>
      <c r="M5" s="119"/>
    </row>
    <row r="6" spans="1:13" ht="15.75" customHeight="1" x14ac:dyDescent="0.25">
      <c r="A6" s="96"/>
      <c r="B6" s="49"/>
      <c r="C6" s="50"/>
      <c r="D6" s="50"/>
      <c r="E6" s="50"/>
      <c r="F6" s="50"/>
      <c r="G6" s="50"/>
      <c r="H6" s="51"/>
      <c r="I6" s="53"/>
      <c r="J6" s="53"/>
    </row>
    <row r="7" spans="1:13" ht="15.75" customHeight="1" x14ac:dyDescent="0.25">
      <c r="A7" s="96"/>
      <c r="B7" s="49"/>
      <c r="C7" s="50"/>
      <c r="D7" s="50"/>
      <c r="E7" s="50"/>
      <c r="F7" s="50"/>
      <c r="G7" s="50"/>
      <c r="H7" s="51"/>
      <c r="I7" s="53"/>
      <c r="J7" s="53"/>
    </row>
    <row r="8" spans="1:13" ht="20.25" customHeight="1" x14ac:dyDescent="0.25">
      <c r="A8" s="96"/>
      <c r="H8" s="28"/>
    </row>
    <row r="9" spans="1:13" ht="15.75" customHeight="1" x14ac:dyDescent="0.25">
      <c r="A9" s="97"/>
      <c r="B9" s="249" t="s">
        <v>142</v>
      </c>
      <c r="C9" s="250"/>
      <c r="D9" s="250"/>
      <c r="E9" s="250"/>
      <c r="F9" s="250"/>
      <c r="G9" s="250"/>
      <c r="H9" s="251"/>
    </row>
    <row r="10" spans="1:13" ht="15.75" customHeight="1" x14ac:dyDescent="0.25">
      <c r="A10" s="97"/>
      <c r="B10" s="241" t="s">
        <v>95</v>
      </c>
      <c r="C10" s="242"/>
      <c r="D10" s="242"/>
      <c r="E10" s="242"/>
      <c r="F10" s="242"/>
      <c r="G10" s="242"/>
      <c r="H10" s="243"/>
    </row>
    <row r="11" spans="1:13" ht="15.75" customHeight="1" x14ac:dyDescent="0.25">
      <c r="A11" s="97"/>
      <c r="B11" s="241" t="s">
        <v>58</v>
      </c>
      <c r="C11" s="242"/>
      <c r="D11" s="242"/>
      <c r="E11" s="242"/>
      <c r="F11" s="242"/>
      <c r="G11" s="242"/>
      <c r="H11" s="243"/>
    </row>
    <row r="12" spans="1:13" ht="15.75" customHeight="1" x14ac:dyDescent="0.25">
      <c r="A12" s="97"/>
      <c r="B12" s="121"/>
      <c r="C12" s="122"/>
      <c r="D12" s="122"/>
      <c r="E12" s="122"/>
      <c r="F12" s="122"/>
      <c r="G12" s="122"/>
      <c r="H12" s="123"/>
    </row>
    <row r="13" spans="1:13" ht="19" customHeight="1" x14ac:dyDescent="0.25">
      <c r="A13" s="97"/>
      <c r="B13" s="175" t="s">
        <v>53</v>
      </c>
      <c r="C13" s="176"/>
      <c r="D13" s="176"/>
      <c r="E13" s="176"/>
      <c r="F13" s="176"/>
      <c r="G13" s="92"/>
      <c r="H13" s="124"/>
    </row>
    <row r="14" spans="1:13" ht="15.75" customHeight="1" x14ac:dyDescent="0.25">
      <c r="A14" s="97"/>
      <c r="B14" s="244" t="s">
        <v>149</v>
      </c>
      <c r="C14" s="245"/>
      <c r="D14" s="267"/>
      <c r="E14" s="268"/>
      <c r="F14" s="268"/>
      <c r="G14" s="268"/>
      <c r="H14" s="269"/>
    </row>
    <row r="15" spans="1:13" ht="15.75" customHeight="1" x14ac:dyDescent="0.25">
      <c r="A15" s="97"/>
      <c r="B15" s="270" t="s">
        <v>150</v>
      </c>
      <c r="C15" s="271"/>
      <c r="D15" s="271"/>
      <c r="E15" s="271"/>
      <c r="F15" s="271"/>
      <c r="G15" s="271"/>
      <c r="H15" s="272"/>
    </row>
    <row r="16" spans="1:13" ht="21.5" customHeight="1" x14ac:dyDescent="0.25">
      <c r="A16" s="97"/>
      <c r="B16" s="273"/>
      <c r="C16" s="274"/>
      <c r="D16" s="274"/>
      <c r="E16" s="274"/>
      <c r="F16" s="274"/>
      <c r="G16" s="274"/>
      <c r="H16" s="275"/>
    </row>
    <row r="17" spans="1:15" ht="15.75" customHeight="1" x14ac:dyDescent="0.25">
      <c r="A17" s="97"/>
      <c r="B17" s="208" t="s">
        <v>119</v>
      </c>
      <c r="C17" s="209"/>
      <c r="D17" s="209"/>
      <c r="E17" s="209"/>
      <c r="F17" s="209"/>
      <c r="G17" s="209"/>
      <c r="H17" s="210"/>
    </row>
    <row r="18" spans="1:15" ht="15.75" customHeight="1" x14ac:dyDescent="0.25">
      <c r="A18" s="97"/>
      <c r="B18" s="55" t="s">
        <v>135</v>
      </c>
      <c r="C18" s="255"/>
      <c r="D18" s="256"/>
      <c r="E18" s="256"/>
      <c r="F18" s="256"/>
      <c r="G18" s="256"/>
      <c r="H18" s="257"/>
    </row>
    <row r="19" spans="1:15" ht="15.75" customHeight="1" x14ac:dyDescent="0.25">
      <c r="A19" s="97"/>
      <c r="B19" s="55" t="s">
        <v>136</v>
      </c>
      <c r="C19" s="258"/>
      <c r="D19" s="259"/>
      <c r="E19" s="224" t="s">
        <v>1</v>
      </c>
      <c r="F19" s="225"/>
      <c r="G19" s="225"/>
      <c r="H19" s="226"/>
    </row>
    <row r="20" spans="1:15" ht="15.75" customHeight="1" x14ac:dyDescent="0.25">
      <c r="A20" s="97"/>
      <c r="B20" s="56" t="s">
        <v>129</v>
      </c>
      <c r="C20" s="239"/>
      <c r="D20" s="240"/>
      <c r="E20" s="233" t="s">
        <v>2</v>
      </c>
      <c r="F20" s="234"/>
      <c r="G20" s="235"/>
      <c r="H20" s="236"/>
    </row>
    <row r="21" spans="1:15" ht="25.5" customHeight="1" x14ac:dyDescent="0.25">
      <c r="A21" s="97"/>
      <c r="B21" s="262" t="s">
        <v>115</v>
      </c>
      <c r="C21" s="263"/>
      <c r="D21" s="263"/>
      <c r="E21" s="221"/>
      <c r="F21" s="222"/>
      <c r="G21" s="222"/>
      <c r="H21" s="223"/>
    </row>
    <row r="22" spans="1:15" ht="15.75" customHeight="1" x14ac:dyDescent="0.25">
      <c r="A22" s="97"/>
      <c r="B22" s="57" t="s">
        <v>3</v>
      </c>
      <c r="C22" s="260"/>
      <c r="D22" s="261"/>
      <c r="E22" s="217" t="s">
        <v>120</v>
      </c>
      <c r="F22" s="217"/>
      <c r="G22" s="217"/>
      <c r="H22" s="218"/>
    </row>
    <row r="23" spans="1:15" ht="15.75" customHeight="1" x14ac:dyDescent="0.25">
      <c r="A23" s="97"/>
      <c r="B23" s="56"/>
      <c r="C23" s="58"/>
      <c r="D23" s="58"/>
      <c r="E23" s="219"/>
      <c r="F23" s="219"/>
      <c r="G23" s="219"/>
      <c r="H23" s="220"/>
    </row>
    <row r="24" spans="1:15" ht="15.75" customHeight="1" x14ac:dyDescent="0.25">
      <c r="A24" s="97"/>
      <c r="B24" s="264" t="s">
        <v>92</v>
      </c>
      <c r="C24" s="265"/>
      <c r="D24" s="265"/>
      <c r="E24" s="265"/>
      <c r="F24" s="265"/>
      <c r="G24" s="265"/>
      <c r="H24" s="266"/>
    </row>
    <row r="25" spans="1:15" ht="15.75" customHeight="1" x14ac:dyDescent="0.25">
      <c r="A25" s="97"/>
      <c r="B25" s="59" t="s">
        <v>4</v>
      </c>
      <c r="C25" s="252"/>
      <c r="D25" s="253"/>
      <c r="E25" s="253"/>
      <c r="F25" s="253"/>
      <c r="G25" s="253"/>
      <c r="H25" s="254"/>
    </row>
    <row r="26" spans="1:15" ht="15.75" customHeight="1" x14ac:dyDescent="0.25">
      <c r="A26" s="97"/>
      <c r="B26" s="59" t="s">
        <v>5</v>
      </c>
      <c r="C26" s="182"/>
      <c r="D26" s="183"/>
      <c r="E26" s="183"/>
      <c r="F26" s="183"/>
      <c r="G26" s="183"/>
      <c r="H26" s="136"/>
    </row>
    <row r="27" spans="1:15" ht="15.75" customHeight="1" x14ac:dyDescent="0.25">
      <c r="A27" s="97"/>
      <c r="B27" s="60" t="s">
        <v>6</v>
      </c>
      <c r="C27" s="184"/>
      <c r="D27" s="185"/>
      <c r="E27" s="185"/>
      <c r="F27" s="185"/>
      <c r="G27" s="185"/>
      <c r="H27" s="186"/>
    </row>
    <row r="28" spans="1:15" ht="15.75" customHeight="1" x14ac:dyDescent="0.25">
      <c r="A28" s="97"/>
      <c r="B28" s="61" t="s">
        <v>7</v>
      </c>
      <c r="C28" s="182"/>
      <c r="D28" s="183"/>
      <c r="E28" s="183"/>
      <c r="F28" s="183"/>
      <c r="G28" s="183"/>
      <c r="H28" s="136"/>
    </row>
    <row r="29" spans="1:15" ht="15.75" customHeight="1" x14ac:dyDescent="0.25">
      <c r="A29" s="97"/>
      <c r="B29" s="61" t="s">
        <v>8</v>
      </c>
      <c r="C29" s="182"/>
      <c r="D29" s="183"/>
      <c r="E29" s="183"/>
      <c r="F29" s="183"/>
      <c r="G29" s="183"/>
      <c r="H29" s="136"/>
    </row>
    <row r="30" spans="1:15" ht="15.75" customHeight="1" x14ac:dyDescent="0.25">
      <c r="A30" s="97"/>
      <c r="B30" s="61" t="s">
        <v>9</v>
      </c>
      <c r="C30" s="182"/>
      <c r="D30" s="183"/>
      <c r="E30" s="183"/>
      <c r="F30" s="183"/>
      <c r="G30" s="183"/>
      <c r="H30" s="136"/>
      <c r="O30" s="20" t="s">
        <v>38</v>
      </c>
    </row>
    <row r="31" spans="1:15" ht="15.75" customHeight="1" x14ac:dyDescent="0.25">
      <c r="A31" s="97"/>
      <c r="B31" s="61" t="s">
        <v>10</v>
      </c>
      <c r="C31" s="182"/>
      <c r="D31" s="183"/>
      <c r="E31" s="183"/>
      <c r="F31" s="183"/>
      <c r="G31" s="183"/>
      <c r="H31" s="136"/>
    </row>
    <row r="32" spans="1:15" ht="15.75" customHeight="1" x14ac:dyDescent="0.25">
      <c r="A32" s="97"/>
      <c r="B32" s="61" t="s">
        <v>11</v>
      </c>
      <c r="C32" s="132"/>
      <c r="D32" s="133"/>
      <c r="E32" s="134"/>
      <c r="F32" s="62" t="s">
        <v>12</v>
      </c>
      <c r="G32" s="135"/>
      <c r="H32" s="136"/>
    </row>
    <row r="33" spans="1:8" ht="15.75" customHeight="1" x14ac:dyDescent="0.25">
      <c r="A33" s="97"/>
      <c r="B33" s="59" t="s">
        <v>159</v>
      </c>
      <c r="C33" s="182"/>
      <c r="D33" s="183"/>
      <c r="E33" s="136"/>
      <c r="F33" s="63" t="s">
        <v>14</v>
      </c>
      <c r="G33" s="198"/>
      <c r="H33" s="199"/>
    </row>
    <row r="34" spans="1:8" ht="15.75" customHeight="1" x14ac:dyDescent="0.25">
      <c r="A34" s="97"/>
      <c r="B34" s="61"/>
      <c r="C34" s="200"/>
      <c r="D34" s="200"/>
      <c r="E34" s="200"/>
      <c r="F34" s="130"/>
      <c r="G34" s="200"/>
      <c r="H34" s="201"/>
    </row>
    <row r="35" spans="1:8" ht="15.75" customHeight="1" x14ac:dyDescent="0.25">
      <c r="A35" s="97"/>
      <c r="B35" s="131" t="s">
        <v>160</v>
      </c>
      <c r="C35" s="137"/>
      <c r="D35" s="138"/>
      <c r="E35" s="138"/>
      <c r="F35" s="138"/>
      <c r="G35" s="138"/>
      <c r="H35" s="139"/>
    </row>
    <row r="36" spans="1:8" ht="15.75" customHeight="1" x14ac:dyDescent="0.25">
      <c r="A36" s="97"/>
      <c r="B36" s="125"/>
      <c r="C36" s="64"/>
      <c r="D36" s="64"/>
      <c r="E36" s="64"/>
      <c r="F36" s="64"/>
      <c r="G36" s="64"/>
      <c r="H36" s="65"/>
    </row>
    <row r="37" spans="1:8" ht="15.75" customHeight="1" x14ac:dyDescent="0.25">
      <c r="A37" s="97"/>
      <c r="B37" s="192" t="s">
        <v>158</v>
      </c>
      <c r="C37" s="193"/>
      <c r="D37" s="193"/>
      <c r="E37" s="193"/>
      <c r="F37" s="193"/>
      <c r="G37" s="193"/>
      <c r="H37" s="194"/>
    </row>
    <row r="38" spans="1:8" ht="15.75" customHeight="1" x14ac:dyDescent="0.25">
      <c r="A38" s="97"/>
      <c r="B38" s="159"/>
      <c r="C38" s="160"/>
      <c r="D38" s="160"/>
      <c r="E38" s="160"/>
      <c r="F38" s="160"/>
      <c r="G38" s="160"/>
      <c r="H38" s="161"/>
    </row>
    <row r="39" spans="1:8" ht="15.75" customHeight="1" x14ac:dyDescent="0.25">
      <c r="A39" s="97"/>
      <c r="B39" s="195" t="s">
        <v>93</v>
      </c>
      <c r="C39" s="196"/>
      <c r="D39" s="43"/>
      <c r="E39" s="195"/>
      <c r="F39" s="197"/>
      <c r="G39" s="128"/>
      <c r="H39" s="129"/>
    </row>
    <row r="40" spans="1:8" ht="15.75" customHeight="1" x14ac:dyDescent="0.25">
      <c r="A40" s="97"/>
      <c r="B40" s="61"/>
      <c r="C40" s="63"/>
      <c r="D40" s="63"/>
      <c r="E40" s="68"/>
      <c r="F40" s="68"/>
      <c r="G40" s="66"/>
      <c r="H40" s="67"/>
    </row>
    <row r="41" spans="1:8" ht="15.75" customHeight="1" x14ac:dyDescent="0.25">
      <c r="A41" s="97"/>
      <c r="B41" s="208" t="s">
        <v>16</v>
      </c>
      <c r="C41" s="209"/>
      <c r="D41" s="209"/>
      <c r="E41" s="209"/>
      <c r="F41" s="209"/>
      <c r="G41" s="209"/>
      <c r="H41" s="210"/>
    </row>
    <row r="42" spans="1:8" ht="15.75" customHeight="1" x14ac:dyDescent="0.25">
      <c r="A42" s="97"/>
      <c r="B42" s="202" t="s">
        <v>59</v>
      </c>
      <c r="C42" s="203"/>
      <c r="D42" s="203"/>
      <c r="E42" s="203"/>
      <c r="F42" s="203"/>
      <c r="G42" s="203"/>
      <c r="H42" s="204"/>
    </row>
    <row r="43" spans="1:8" s="12" customFormat="1" ht="21.75" customHeight="1" x14ac:dyDescent="0.25">
      <c r="A43" s="98"/>
      <c r="B43" s="205"/>
      <c r="C43" s="206"/>
      <c r="D43" s="206"/>
      <c r="E43" s="206"/>
      <c r="F43" s="206"/>
      <c r="G43" s="206"/>
      <c r="H43" s="207"/>
    </row>
    <row r="44" spans="1:8" s="12" customFormat="1" ht="15.75" customHeight="1" x14ac:dyDescent="0.25">
      <c r="A44" s="98"/>
      <c r="B44" s="56" t="s">
        <v>96</v>
      </c>
      <c r="C44" s="150"/>
      <c r="D44" s="151"/>
      <c r="E44" s="152"/>
      <c r="F44" s="69" t="s">
        <v>17</v>
      </c>
      <c r="G44" s="190"/>
      <c r="H44" s="191"/>
    </row>
    <row r="45" spans="1:8" s="12" customFormat="1" ht="15.75" customHeight="1" x14ac:dyDescent="0.25">
      <c r="A45" s="98"/>
      <c r="B45" s="56"/>
      <c r="C45" s="70"/>
      <c r="D45" s="70"/>
      <c r="E45" s="70"/>
      <c r="F45" s="69"/>
      <c r="G45" s="107"/>
      <c r="H45" s="108"/>
    </row>
    <row r="46" spans="1:8" s="12" customFormat="1" ht="15.75" customHeight="1" x14ac:dyDescent="0.25">
      <c r="A46" s="98"/>
      <c r="B46" s="109" t="s">
        <v>137</v>
      </c>
      <c r="C46" s="110"/>
      <c r="D46" s="110"/>
      <c r="E46" s="110"/>
      <c r="F46" s="110"/>
      <c r="G46" s="111"/>
      <c r="H46" s="108"/>
    </row>
    <row r="47" spans="1:8" s="12" customFormat="1" ht="15.75" customHeight="1" x14ac:dyDescent="0.25">
      <c r="A47" s="98"/>
      <c r="B47" s="187" t="s">
        <v>145</v>
      </c>
      <c r="C47" s="188"/>
      <c r="D47" s="188"/>
      <c r="E47" s="188"/>
      <c r="F47" s="188"/>
      <c r="G47" s="189"/>
      <c r="H47" s="108"/>
    </row>
    <row r="48" spans="1:8" s="12" customFormat="1" ht="15.75" customHeight="1" x14ac:dyDescent="0.25">
      <c r="A48" s="98"/>
      <c r="B48" s="187"/>
      <c r="C48" s="188"/>
      <c r="D48" s="188"/>
      <c r="E48" s="188"/>
      <c r="F48" s="188"/>
      <c r="G48" s="189"/>
      <c r="H48" s="108"/>
    </row>
    <row r="49" spans="1:9" s="12" customFormat="1" ht="15.75" customHeight="1" x14ac:dyDescent="0.25">
      <c r="A49" s="98"/>
      <c r="B49" s="187"/>
      <c r="C49" s="188"/>
      <c r="D49" s="188"/>
      <c r="E49" s="188"/>
      <c r="F49" s="188"/>
      <c r="G49" s="189"/>
      <c r="H49" s="108"/>
    </row>
    <row r="50" spans="1:9" s="12" customFormat="1" ht="15.75" customHeight="1" x14ac:dyDescent="0.25">
      <c r="A50" s="98"/>
      <c r="B50" s="187"/>
      <c r="C50" s="188"/>
      <c r="D50" s="188"/>
      <c r="E50" s="188"/>
      <c r="F50" s="188"/>
      <c r="G50" s="189"/>
      <c r="H50" s="108"/>
    </row>
    <row r="51" spans="1:9" s="12" customFormat="1" ht="9" customHeight="1" x14ac:dyDescent="0.25">
      <c r="A51" s="98"/>
      <c r="B51" s="187"/>
      <c r="C51" s="188"/>
      <c r="D51" s="188"/>
      <c r="E51" s="188"/>
      <c r="F51" s="188"/>
      <c r="G51" s="189"/>
      <c r="H51" s="108"/>
    </row>
    <row r="52" spans="1:9" s="12" customFormat="1" ht="15.75" customHeight="1" x14ac:dyDescent="0.25">
      <c r="A52" s="98"/>
      <c r="B52" s="153" t="s">
        <v>138</v>
      </c>
      <c r="C52" s="154"/>
      <c r="D52" s="154"/>
      <c r="E52" s="154"/>
      <c r="F52" s="154"/>
      <c r="G52" s="155"/>
      <c r="H52" s="108"/>
    </row>
    <row r="53" spans="1:9" s="12" customFormat="1" ht="15.75" customHeight="1" x14ac:dyDescent="0.25">
      <c r="A53" s="98"/>
      <c r="B53" s="153"/>
      <c r="C53" s="154"/>
      <c r="D53" s="154"/>
      <c r="E53" s="154"/>
      <c r="F53" s="154"/>
      <c r="G53" s="155"/>
      <c r="H53" s="108"/>
    </row>
    <row r="54" spans="1:9" s="12" customFormat="1" ht="15.75" customHeight="1" x14ac:dyDescent="0.25">
      <c r="A54" s="98"/>
      <c r="B54" s="153"/>
      <c r="C54" s="154"/>
      <c r="D54" s="154"/>
      <c r="E54" s="154"/>
      <c r="F54" s="154"/>
      <c r="G54" s="155"/>
      <c r="H54" s="108"/>
    </row>
    <row r="55" spans="1:9" s="12" customFormat="1" ht="15.75" customHeight="1" x14ac:dyDescent="0.25">
      <c r="A55" s="98"/>
      <c r="B55" s="112"/>
      <c r="C55" s="113"/>
      <c r="D55" s="113"/>
      <c r="E55" s="113"/>
      <c r="F55" s="113"/>
      <c r="G55" s="114"/>
      <c r="H55" s="108"/>
    </row>
    <row r="56" spans="1:9" s="12" customFormat="1" ht="15.75" customHeight="1" x14ac:dyDescent="0.25">
      <c r="A56" s="98"/>
      <c r="B56" s="112"/>
      <c r="C56" s="113"/>
      <c r="D56" s="113"/>
      <c r="E56" s="113"/>
      <c r="F56" s="113"/>
      <c r="G56" s="114"/>
      <c r="H56" s="108"/>
    </row>
    <row r="57" spans="1:9" s="12" customFormat="1" ht="15.75" customHeight="1" x14ac:dyDescent="0.25">
      <c r="A57" s="98"/>
      <c r="B57" s="162" t="s">
        <v>156</v>
      </c>
      <c r="C57" s="163"/>
      <c r="D57" s="163"/>
      <c r="E57" s="163"/>
      <c r="F57" s="163"/>
      <c r="G57" s="164"/>
      <c r="H57" s="108"/>
    </row>
    <row r="58" spans="1:9" s="12" customFormat="1" ht="15.75" customHeight="1" x14ac:dyDescent="0.25">
      <c r="A58" s="98"/>
      <c r="B58" s="165"/>
      <c r="C58" s="166"/>
      <c r="D58" s="166"/>
      <c r="E58" s="166"/>
      <c r="F58" s="166"/>
      <c r="G58" s="167"/>
      <c r="H58" s="108"/>
    </row>
    <row r="59" spans="1:9" ht="15.75" customHeight="1" x14ac:dyDescent="0.25">
      <c r="A59" s="97"/>
      <c r="B59" s="144" t="s">
        <v>122</v>
      </c>
      <c r="C59" s="145"/>
      <c r="D59" s="145"/>
      <c r="E59" s="145"/>
      <c r="F59" s="145"/>
      <c r="G59" s="145"/>
      <c r="H59" s="146"/>
    </row>
    <row r="60" spans="1:9" ht="15.75" customHeight="1" x14ac:dyDescent="0.25">
      <c r="A60" s="97"/>
      <c r="B60" s="71"/>
      <c r="C60" s="72"/>
      <c r="D60" s="72"/>
      <c r="E60" s="72"/>
      <c r="F60" s="72"/>
      <c r="G60" s="72"/>
      <c r="H60" s="73"/>
    </row>
    <row r="61" spans="1:9" ht="15.75" customHeight="1" x14ac:dyDescent="0.25">
      <c r="A61" s="97"/>
      <c r="B61" s="148" t="s">
        <v>132</v>
      </c>
      <c r="C61" s="149"/>
      <c r="D61" s="44">
        <f>IF(Designs!B42=0,0,VLOOKUP(Designs!$B$42,Designs!$A$2:$C$39,3,FALSE))</f>
        <v>0</v>
      </c>
      <c r="E61" s="76" t="s">
        <v>51</v>
      </c>
      <c r="F61" s="69" t="s">
        <v>139</v>
      </c>
      <c r="G61" s="47">
        <f>D90</f>
        <v>0</v>
      </c>
      <c r="H61" s="100" t="s">
        <v>134</v>
      </c>
    </row>
    <row r="62" spans="1:9" ht="15.75" customHeight="1" x14ac:dyDescent="0.25">
      <c r="A62" s="97"/>
      <c r="B62" s="74"/>
      <c r="C62" s="75"/>
      <c r="D62" s="75"/>
      <c r="E62" s="77"/>
      <c r="F62" s="99"/>
      <c r="G62" s="99"/>
      <c r="H62" s="99"/>
      <c r="I62" s="102"/>
    </row>
    <row r="63" spans="1:9" ht="15.75" customHeight="1" x14ac:dyDescent="0.25">
      <c r="A63" s="97"/>
      <c r="B63" s="61" t="s">
        <v>20</v>
      </c>
      <c r="C63" s="147"/>
      <c r="D63" s="147"/>
      <c r="E63" s="79"/>
      <c r="F63" s="99"/>
      <c r="G63" s="99"/>
      <c r="H63" s="99"/>
      <c r="I63" s="102"/>
    </row>
    <row r="64" spans="1:9" ht="15.75" customHeight="1" x14ac:dyDescent="0.25">
      <c r="A64" s="97"/>
      <c r="B64" s="61" t="s">
        <v>21</v>
      </c>
      <c r="C64" s="141"/>
      <c r="D64" s="142"/>
      <c r="E64" s="143"/>
      <c r="F64" s="66"/>
      <c r="G64" s="82"/>
      <c r="H64" s="78"/>
    </row>
    <row r="65" spans="1:13" ht="15.75" customHeight="1" x14ac:dyDescent="0.25">
      <c r="A65" s="97"/>
      <c r="B65" s="61" t="s">
        <v>22</v>
      </c>
      <c r="C65" s="80" t="s">
        <v>23</v>
      </c>
      <c r="D65" s="45"/>
      <c r="E65" s="81" t="s">
        <v>24</v>
      </c>
      <c r="F65" s="45"/>
      <c r="G65" s="83" t="s">
        <v>25</v>
      </c>
      <c r="H65" s="78"/>
    </row>
    <row r="66" spans="1:13" ht="15.75" customHeight="1" x14ac:dyDescent="0.25">
      <c r="A66" s="97"/>
      <c r="B66" s="156" t="s">
        <v>29</v>
      </c>
      <c r="C66" s="157"/>
      <c r="D66" s="157"/>
      <c r="E66" s="158"/>
      <c r="F66" s="45"/>
      <c r="G66" s="84" t="str">
        <f>G65</f>
        <v>Required for all cards</v>
      </c>
      <c r="H66" s="78"/>
      <c r="I66" s="48"/>
    </row>
    <row r="67" spans="1:13" ht="15.75" customHeight="1" x14ac:dyDescent="0.25">
      <c r="A67" s="97"/>
      <c r="B67" s="61" t="s">
        <v>26</v>
      </c>
      <c r="C67" s="86" t="s">
        <v>18</v>
      </c>
      <c r="D67" s="45"/>
      <c r="E67" s="66" t="s">
        <v>19</v>
      </c>
      <c r="F67" s="45"/>
      <c r="G67" s="85"/>
      <c r="H67" s="78"/>
      <c r="I67" s="93"/>
      <c r="J67" s="94"/>
      <c r="K67" s="94"/>
      <c r="L67" s="94"/>
      <c r="M67" s="94"/>
    </row>
    <row r="68" spans="1:13" ht="15.75" customHeight="1" x14ac:dyDescent="0.25">
      <c r="A68" s="97"/>
      <c r="B68" s="140" t="s">
        <v>30</v>
      </c>
      <c r="C68" s="141"/>
      <c r="D68" s="142"/>
      <c r="E68" s="142"/>
      <c r="F68" s="142"/>
      <c r="G68" s="143"/>
      <c r="H68" s="78"/>
      <c r="I68" s="93"/>
      <c r="J68" s="94"/>
      <c r="K68" s="94"/>
      <c r="L68" s="94"/>
      <c r="M68" s="94"/>
    </row>
    <row r="69" spans="1:13" ht="15.75" customHeight="1" x14ac:dyDescent="0.25">
      <c r="A69" s="97"/>
      <c r="B69" s="140"/>
      <c r="C69" s="141"/>
      <c r="D69" s="142"/>
      <c r="E69" s="142"/>
      <c r="F69" s="142"/>
      <c r="G69" s="143"/>
      <c r="H69" s="78"/>
      <c r="I69" s="93"/>
      <c r="J69" s="94"/>
      <c r="K69" s="94"/>
      <c r="L69" s="94"/>
      <c r="M69" s="94"/>
    </row>
    <row r="70" spans="1:13" ht="15.75" customHeight="1" x14ac:dyDescent="0.25">
      <c r="A70" s="97"/>
      <c r="B70" s="87"/>
      <c r="C70" s="141"/>
      <c r="D70" s="142"/>
      <c r="E70" s="142"/>
      <c r="F70" s="142"/>
      <c r="G70" s="143"/>
      <c r="H70" s="78"/>
      <c r="I70" s="93"/>
      <c r="J70" s="94"/>
      <c r="K70" s="94"/>
      <c r="L70" s="94"/>
      <c r="M70" s="94"/>
    </row>
    <row r="71" spans="1:13" ht="15.75" customHeight="1" x14ac:dyDescent="0.25">
      <c r="A71" s="97"/>
      <c r="B71" s="88"/>
      <c r="C71" s="89"/>
      <c r="D71" s="101"/>
      <c r="E71" s="101"/>
      <c r="F71" s="99"/>
      <c r="G71" s="99"/>
      <c r="H71" s="100"/>
      <c r="I71" s="103"/>
      <c r="J71" s="94"/>
      <c r="K71" s="94"/>
      <c r="L71" s="94"/>
    </row>
    <row r="72" spans="1:13" ht="15.75" customHeight="1" thickBot="1" x14ac:dyDescent="0.3">
      <c r="A72" s="97"/>
      <c r="B72" s="87"/>
      <c r="C72" s="66"/>
      <c r="D72" s="66"/>
      <c r="E72" s="85"/>
      <c r="F72" s="91">
        <f>IF(E103=2,F73-G61,0)</f>
        <v>0</v>
      </c>
      <c r="G72" s="90" t="s">
        <v>60</v>
      </c>
      <c r="H72" s="78"/>
    </row>
    <row r="73" spans="1:13" ht="15.75" customHeight="1" thickBot="1" x14ac:dyDescent="0.3">
      <c r="A73" s="97"/>
      <c r="B73" s="169" t="s">
        <v>133</v>
      </c>
      <c r="C73" s="170"/>
      <c r="D73" s="170"/>
      <c r="E73" s="170"/>
      <c r="F73" s="104">
        <f>IF(E103=2,G61*1.2,0)</f>
        <v>0</v>
      </c>
      <c r="G73" s="105" t="s">
        <v>27</v>
      </c>
      <c r="H73" s="106"/>
    </row>
    <row r="74" spans="1:13" ht="15.75" customHeight="1" x14ac:dyDescent="0.25">
      <c r="A74" s="97"/>
      <c r="B74" s="171" t="s">
        <v>128</v>
      </c>
      <c r="C74" s="172"/>
      <c r="D74" s="46"/>
      <c r="E74" s="86"/>
      <c r="F74" s="66"/>
      <c r="G74" s="66"/>
      <c r="H74" s="78"/>
    </row>
    <row r="75" spans="1:13" ht="15.75" customHeight="1" x14ac:dyDescent="0.25">
      <c r="A75" s="97"/>
      <c r="B75" s="173" t="s">
        <v>28</v>
      </c>
      <c r="C75" s="174"/>
      <c r="D75" s="174"/>
      <c r="E75" s="174"/>
      <c r="F75" s="174"/>
      <c r="G75" s="66"/>
      <c r="H75" s="78"/>
    </row>
    <row r="76" spans="1:13" ht="15.75" customHeight="1" x14ac:dyDescent="0.25">
      <c r="A76" s="97"/>
      <c r="B76" s="180" t="s">
        <v>31</v>
      </c>
      <c r="C76" s="181"/>
      <c r="D76" s="181"/>
      <c r="E76" s="181"/>
      <c r="F76" s="181"/>
      <c r="G76" s="66"/>
      <c r="H76" s="78"/>
    </row>
    <row r="77" spans="1:13" ht="15.75" customHeight="1" x14ac:dyDescent="0.25">
      <c r="A77" s="97"/>
      <c r="B77" s="175"/>
      <c r="C77" s="176"/>
      <c r="D77" s="176"/>
      <c r="E77" s="176"/>
      <c r="F77" s="176"/>
      <c r="G77" s="92"/>
      <c r="H77" s="78"/>
    </row>
    <row r="78" spans="1:13" ht="15.75" customHeight="1" x14ac:dyDescent="0.25">
      <c r="A78" s="97"/>
      <c r="B78" s="177" t="s">
        <v>157</v>
      </c>
      <c r="C78" s="178"/>
      <c r="D78" s="178"/>
      <c r="E78" s="178"/>
      <c r="F78" s="178"/>
      <c r="G78" s="178"/>
      <c r="H78" s="179"/>
    </row>
    <row r="80" spans="1:13" ht="15.75" customHeight="1" x14ac:dyDescent="0.25">
      <c r="B80" s="21" t="s">
        <v>52</v>
      </c>
      <c r="D80" s="120">
        <v>2026</v>
      </c>
    </row>
    <row r="81" spans="2:9" ht="15.75" customHeight="1" x14ac:dyDescent="0.25">
      <c r="B81" s="21" t="s">
        <v>130</v>
      </c>
      <c r="D81" s="22">
        <v>16.05</v>
      </c>
      <c r="E81" s="20" t="s">
        <v>41</v>
      </c>
      <c r="F81" s="168" t="s">
        <v>151</v>
      </c>
      <c r="G81" s="168"/>
      <c r="H81" s="168"/>
      <c r="I81" s="168"/>
    </row>
    <row r="82" spans="2:9" ht="15.75" customHeight="1" x14ac:dyDescent="0.25">
      <c r="B82" s="21" t="s">
        <v>131</v>
      </c>
      <c r="D82" s="22">
        <v>17.05</v>
      </c>
      <c r="E82" s="119" t="s">
        <v>41</v>
      </c>
      <c r="F82" s="168"/>
      <c r="G82" s="168"/>
      <c r="H82" s="168"/>
      <c r="I82" s="168"/>
    </row>
    <row r="83" spans="2:9" ht="15.75" customHeight="1" x14ac:dyDescent="0.25">
      <c r="B83" s="21" t="s">
        <v>42</v>
      </c>
      <c r="D83" s="22">
        <v>23.8</v>
      </c>
      <c r="E83" s="20" t="s">
        <v>41</v>
      </c>
      <c r="F83" s="168"/>
      <c r="G83" s="168"/>
      <c r="H83" s="168"/>
      <c r="I83" s="168"/>
    </row>
    <row r="84" spans="2:9" ht="15.75" customHeight="1" x14ac:dyDescent="0.25">
      <c r="B84" s="21"/>
      <c r="I84" s="23"/>
    </row>
    <row r="85" spans="2:9" ht="15.75" customHeight="1" x14ac:dyDescent="0.25">
      <c r="B85" s="116" t="s">
        <v>43</v>
      </c>
      <c r="C85" s="24"/>
      <c r="D85" s="25" t="s">
        <v>44</v>
      </c>
      <c r="E85" s="24"/>
      <c r="F85" s="26"/>
      <c r="I85" s="23"/>
    </row>
    <row r="86" spans="2:9" ht="15.75" customHeight="1" x14ac:dyDescent="0.25">
      <c r="B86" s="117" t="s">
        <v>45</v>
      </c>
      <c r="D86" s="27">
        <f>D61</f>
        <v>0</v>
      </c>
      <c r="E86" s="20" t="s">
        <v>46</v>
      </c>
      <c r="F86" s="28"/>
    </row>
    <row r="87" spans="2:9" ht="15.75" customHeight="1" x14ac:dyDescent="0.25">
      <c r="B87" s="117" t="s">
        <v>47</v>
      </c>
      <c r="D87" s="27">
        <f>IF(D86&gt;11.99,IF(D86&gt;17.99,D83,D82),D81)</f>
        <v>16.05</v>
      </c>
      <c r="F87" s="28"/>
    </row>
    <row r="88" spans="2:9" ht="15.75" customHeight="1" x14ac:dyDescent="0.25">
      <c r="B88" s="117" t="s">
        <v>48</v>
      </c>
      <c r="D88" s="27">
        <f>D86*D87</f>
        <v>0</v>
      </c>
      <c r="F88" s="28"/>
    </row>
    <row r="89" spans="2:9" ht="15.75" customHeight="1" x14ac:dyDescent="0.25">
      <c r="B89" s="117" t="s">
        <v>49</v>
      </c>
      <c r="D89" s="27">
        <f>IF(E107=2,D88,0)</f>
        <v>0</v>
      </c>
      <c r="F89" s="28"/>
    </row>
    <row r="90" spans="2:9" ht="15.75" customHeight="1" x14ac:dyDescent="0.25">
      <c r="B90" s="118" t="s">
        <v>50</v>
      </c>
      <c r="C90" s="29"/>
      <c r="D90" s="30">
        <f>SUM(D88:D89)</f>
        <v>0</v>
      </c>
      <c r="E90" s="31"/>
      <c r="F90" s="32"/>
    </row>
    <row r="93" spans="2:9" ht="15.75" customHeight="1" x14ac:dyDescent="0.25">
      <c r="B93" s="42" t="s">
        <v>116</v>
      </c>
    </row>
    <row r="94" spans="2:9" s="39" customFormat="1" ht="15.75" customHeight="1" x14ac:dyDescent="0.25"/>
    <row r="95" spans="2:9" s="39" customFormat="1" ht="15.75" hidden="1" customHeight="1" x14ac:dyDescent="0.25">
      <c r="B95" s="39">
        <v>1</v>
      </c>
      <c r="C95" s="39" t="s">
        <v>62</v>
      </c>
    </row>
    <row r="96" spans="2:9" s="39" customFormat="1" ht="15.75" hidden="1" customHeight="1" x14ac:dyDescent="0.25"/>
    <row r="97" spans="2:8" s="39" customFormat="1" ht="15.75" hidden="1" customHeight="1" x14ac:dyDescent="0.25">
      <c r="B97" s="39" t="s">
        <v>32</v>
      </c>
      <c r="E97" s="33">
        <v>1</v>
      </c>
      <c r="F97" s="39" t="s">
        <v>20</v>
      </c>
    </row>
    <row r="98" spans="2:8" s="39" customFormat="1" ht="15.75" hidden="1" customHeight="1" x14ac:dyDescent="0.25">
      <c r="B98" s="39" t="s">
        <v>33</v>
      </c>
      <c r="E98" s="33"/>
    </row>
    <row r="99" spans="2:8" s="39" customFormat="1" ht="15.75" hidden="1" customHeight="1" x14ac:dyDescent="0.25">
      <c r="B99" s="39" t="s">
        <v>61</v>
      </c>
      <c r="E99" s="33"/>
    </row>
    <row r="100" spans="2:8" s="39" customFormat="1" ht="15.75" hidden="1" customHeight="1" x14ac:dyDescent="0.25">
      <c r="B100" s="39" t="s">
        <v>34</v>
      </c>
      <c r="E100" s="33"/>
    </row>
    <row r="101" spans="2:8" s="39" customFormat="1" ht="15.75" hidden="1" customHeight="1" x14ac:dyDescent="0.25">
      <c r="B101" s="39" t="s">
        <v>35</v>
      </c>
      <c r="E101" s="33"/>
    </row>
    <row r="102" spans="2:8" s="39" customFormat="1" ht="15.75" hidden="1" customHeight="1" x14ac:dyDescent="0.25">
      <c r="B102" s="39" t="s">
        <v>97</v>
      </c>
      <c r="E102" s="33"/>
    </row>
    <row r="103" spans="2:8" s="39" customFormat="1" ht="15.75" hidden="1" customHeight="1" x14ac:dyDescent="0.25">
      <c r="B103" s="39" t="s">
        <v>32</v>
      </c>
      <c r="E103" s="33">
        <v>1</v>
      </c>
      <c r="F103" s="39" t="s">
        <v>39</v>
      </c>
    </row>
    <row r="104" spans="2:8" s="39" customFormat="1" ht="15.75" hidden="1" customHeight="1" x14ac:dyDescent="0.25">
      <c r="B104" s="39" t="s">
        <v>36</v>
      </c>
      <c r="E104" s="33"/>
    </row>
    <row r="105" spans="2:8" s="39" customFormat="1" ht="15.75" hidden="1" customHeight="1" x14ac:dyDescent="0.25">
      <c r="B105" s="39" t="s">
        <v>37</v>
      </c>
      <c r="E105" s="33"/>
    </row>
    <row r="106" spans="2:8" s="39" customFormat="1" ht="15.75" hidden="1" customHeight="1" x14ac:dyDescent="0.25">
      <c r="E106" s="33"/>
    </row>
    <row r="107" spans="2:8" s="39" customFormat="1" ht="15.75" hidden="1" customHeight="1" x14ac:dyDescent="0.25">
      <c r="B107" s="39" t="s">
        <v>32</v>
      </c>
      <c r="E107" s="33">
        <v>1</v>
      </c>
      <c r="F107" s="39" t="s">
        <v>40</v>
      </c>
      <c r="G107" s="39" t="b">
        <v>0</v>
      </c>
      <c r="H107" s="39" t="s">
        <v>91</v>
      </c>
    </row>
    <row r="108" spans="2:8" s="39" customFormat="1" ht="15.75" hidden="1" customHeight="1" x14ac:dyDescent="0.25">
      <c r="B108" s="39" t="s">
        <v>36</v>
      </c>
    </row>
    <row r="109" spans="2:8" s="39" customFormat="1" ht="15.75" hidden="1" customHeight="1" x14ac:dyDescent="0.25">
      <c r="B109" s="39" t="s">
        <v>37</v>
      </c>
    </row>
    <row r="110" spans="2:8" s="39" customFormat="1" ht="15.75" hidden="1" customHeight="1" x14ac:dyDescent="0.25">
      <c r="E110" s="33"/>
    </row>
    <row r="111" spans="2:8" s="39" customFormat="1" ht="15.75" hidden="1" customHeight="1" x14ac:dyDescent="0.25">
      <c r="E111" s="33" t="b">
        <v>0</v>
      </c>
      <c r="F111" s="39" t="s">
        <v>98</v>
      </c>
    </row>
    <row r="112" spans="2:8" s="39" customFormat="1" ht="15.75" hidden="1" customHeight="1" x14ac:dyDescent="0.25">
      <c r="E112" s="39" t="b">
        <v>0</v>
      </c>
      <c r="F112" s="39" t="s">
        <v>99</v>
      </c>
    </row>
    <row r="113" spans="5:6" s="39" customFormat="1" ht="15.75" hidden="1" customHeight="1" x14ac:dyDescent="0.25">
      <c r="E113" s="39">
        <v>2</v>
      </c>
      <c r="F113" s="39" t="s">
        <v>94</v>
      </c>
    </row>
    <row r="114" spans="5:6" s="39" customFormat="1" ht="15.75" hidden="1" customHeight="1" x14ac:dyDescent="0.25"/>
    <row r="115" spans="5:6" s="39" customFormat="1" ht="15.75" hidden="1" customHeight="1" x14ac:dyDescent="0.25">
      <c r="E115" s="39" t="b">
        <v>0</v>
      </c>
      <c r="F115" s="39" t="s">
        <v>90</v>
      </c>
    </row>
    <row r="116" spans="5:6" ht="15.75" hidden="1" customHeight="1" x14ac:dyDescent="0.25"/>
    <row r="117" spans="5:6" ht="15.75" hidden="1" customHeight="1" x14ac:dyDescent="0.25"/>
  </sheetData>
  <sheetProtection algorithmName="SHA-512" hashValue="MdH/6fNLAeFL4BX+jyiu4DHJSkFX89w5d2yseKh75ltj4iFs3WPVBxDrpIVxPok5m08+OjoawqyQgLCeSJI4fg==" saltValue="tdWq76bpEs55w11G7jFMLA==" spinCount="100000" sheet="1" selectLockedCells="1"/>
  <mergeCells count="64">
    <mergeCell ref="C29:H29"/>
    <mergeCell ref="B4:H4"/>
    <mergeCell ref="B9:H9"/>
    <mergeCell ref="C25:H25"/>
    <mergeCell ref="C18:H18"/>
    <mergeCell ref="C19:D19"/>
    <mergeCell ref="C22:D22"/>
    <mergeCell ref="B21:D21"/>
    <mergeCell ref="B24:H24"/>
    <mergeCell ref="D14:H14"/>
    <mergeCell ref="B15:H16"/>
    <mergeCell ref="I1:J4"/>
    <mergeCell ref="E22:H23"/>
    <mergeCell ref="E21:H21"/>
    <mergeCell ref="E19:H19"/>
    <mergeCell ref="A1:H2"/>
    <mergeCell ref="B17:H17"/>
    <mergeCell ref="E20:F20"/>
    <mergeCell ref="G20:H20"/>
    <mergeCell ref="C5:H5"/>
    <mergeCell ref="C20:D20"/>
    <mergeCell ref="B10:H10"/>
    <mergeCell ref="B11:H11"/>
    <mergeCell ref="B13:F13"/>
    <mergeCell ref="B14:C14"/>
    <mergeCell ref="C30:H30"/>
    <mergeCell ref="C26:H26"/>
    <mergeCell ref="C27:H27"/>
    <mergeCell ref="C28:H28"/>
    <mergeCell ref="B47:G51"/>
    <mergeCell ref="G44:H44"/>
    <mergeCell ref="B37:H37"/>
    <mergeCell ref="B39:C39"/>
    <mergeCell ref="E39:F39"/>
    <mergeCell ref="C33:E33"/>
    <mergeCell ref="G33:H33"/>
    <mergeCell ref="C34:E34"/>
    <mergeCell ref="G34:H34"/>
    <mergeCell ref="B42:H43"/>
    <mergeCell ref="B41:H41"/>
    <mergeCell ref="C31:H31"/>
    <mergeCell ref="F81:I83"/>
    <mergeCell ref="C69:G69"/>
    <mergeCell ref="C70:G70"/>
    <mergeCell ref="B73:E73"/>
    <mergeCell ref="B74:C74"/>
    <mergeCell ref="B75:F75"/>
    <mergeCell ref="B77:F77"/>
    <mergeCell ref="B78:H78"/>
    <mergeCell ref="B76:F76"/>
    <mergeCell ref="C32:E32"/>
    <mergeCell ref="G32:H32"/>
    <mergeCell ref="C35:H35"/>
    <mergeCell ref="B68:B69"/>
    <mergeCell ref="C68:G68"/>
    <mergeCell ref="B59:H59"/>
    <mergeCell ref="C63:D63"/>
    <mergeCell ref="B61:C61"/>
    <mergeCell ref="C44:E44"/>
    <mergeCell ref="B52:G54"/>
    <mergeCell ref="C64:E64"/>
    <mergeCell ref="B66:E66"/>
    <mergeCell ref="B38:H38"/>
    <mergeCell ref="B57:G58"/>
  </mergeCells>
  <phoneticPr fontId="17" type="noConversion"/>
  <dataValidations count="3">
    <dataValidation operator="greaterThanOrEqual" allowBlank="1" errorTitle="whole number only" sqref="D39" xr:uid="{00000000-0002-0000-0000-000000000000}"/>
    <dataValidation allowBlank="1" showInputMessage="1" showErrorMessage="1" promptTitle="Country" prompt="Most applications from boats outside the UK go via local area representatives. Please read the explanatory notes before completing this form further." sqref="C33" xr:uid="{00000000-0002-0000-0000-000001000000}"/>
    <dataValidation allowBlank="1" showErrorMessage="1" promptTitle="Recognised One Designs" prompt="Select the One Design appropriate for your yacht. Note that Farr 45's have two options. Sigma 38OOD owners should contact the class assocaition. " sqref="B22:B23" xr:uid="{00000000-0002-0000-0000-000002000000}"/>
  </dataValidations>
  <pageMargins left="0.34" right="0.2" top="0.39" bottom="0.39" header="0.25" footer="0.2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0" r:id="rId4" name="Drop Down 6">
              <controlPr locked="0" defaultSize="0" autoLine="0" autoPict="0">
                <anchor moveWithCells="1">
                  <from>
                    <xdr:col>1</xdr:col>
                    <xdr:colOff>2101850</xdr:colOff>
                    <xdr:row>61</xdr:row>
                    <xdr:rowOff>152400</xdr:rowOff>
                  </from>
                  <to>
                    <xdr:col>3</xdr:col>
                    <xdr:colOff>590550</xdr:colOff>
                    <xdr:row>62</xdr:row>
                    <xdr:rowOff>152400</xdr:rowOff>
                  </to>
                </anchor>
              </controlPr>
            </control>
          </mc:Choice>
        </mc:AlternateContent>
        <mc:AlternateContent xmlns:mc="http://schemas.openxmlformats.org/markup-compatibility/2006">
          <mc:Choice Requires="x14">
            <control shapeId="1031" r:id="rId5" name="Drop Down 7">
              <controlPr locked="0" defaultSize="0" autoLine="0" autoPict="0">
                <anchor moveWithCells="1">
                  <from>
                    <xdr:col>5</xdr:col>
                    <xdr:colOff>355600</xdr:colOff>
                    <xdr:row>73</xdr:row>
                    <xdr:rowOff>184150</xdr:rowOff>
                  </from>
                  <to>
                    <xdr:col>7</xdr:col>
                    <xdr:colOff>533400</xdr:colOff>
                    <xdr:row>74</xdr:row>
                    <xdr:rowOff>190500</xdr:rowOff>
                  </to>
                </anchor>
              </controlPr>
            </control>
          </mc:Choice>
        </mc:AlternateContent>
        <mc:AlternateContent xmlns:mc="http://schemas.openxmlformats.org/markup-compatibility/2006">
          <mc:Choice Requires="x14">
            <control shapeId="1036" r:id="rId6" name="Drop Down 12">
              <controlPr locked="0" defaultSize="0" autoLine="0" autoPict="0">
                <anchor moveWithCells="1">
                  <from>
                    <xdr:col>4</xdr:col>
                    <xdr:colOff>38100</xdr:colOff>
                    <xdr:row>20</xdr:row>
                    <xdr:rowOff>31750</xdr:rowOff>
                  </from>
                  <to>
                    <xdr:col>7</xdr:col>
                    <xdr:colOff>508000</xdr:colOff>
                    <xdr:row>20</xdr:row>
                    <xdr:rowOff>298450</xdr:rowOff>
                  </to>
                </anchor>
              </controlPr>
            </control>
          </mc:Choice>
        </mc:AlternateContent>
        <mc:AlternateContent xmlns:mc="http://schemas.openxmlformats.org/markup-compatibility/2006">
          <mc:Choice Requires="x14">
            <control shapeId="1082" r:id="rId7" name="Check Box 58">
              <controlPr locked="0" defaultSize="0" autoFill="0" autoLine="0" autoPict="0">
                <anchor moveWithCells="1">
                  <from>
                    <xdr:col>1</xdr:col>
                    <xdr:colOff>1644650</xdr:colOff>
                    <xdr:row>54</xdr:row>
                    <xdr:rowOff>76200</xdr:rowOff>
                  </from>
                  <to>
                    <xdr:col>2</xdr:col>
                    <xdr:colOff>279400</xdr:colOff>
                    <xdr:row>55</xdr:row>
                    <xdr:rowOff>107950</xdr:rowOff>
                  </to>
                </anchor>
              </controlPr>
            </control>
          </mc:Choice>
        </mc:AlternateContent>
        <mc:AlternateContent xmlns:mc="http://schemas.openxmlformats.org/markup-compatibility/2006">
          <mc:Choice Requires="x14">
            <control shapeId="1083" r:id="rId8" name="Drop Down 59">
              <controlPr locked="0" defaultSize="0" autoLine="0" autoPict="0">
                <anchor moveWithCells="1">
                  <from>
                    <xdr:col>5</xdr:col>
                    <xdr:colOff>457200</xdr:colOff>
                    <xdr:row>12</xdr:row>
                    <xdr:rowOff>6350</xdr:rowOff>
                  </from>
                  <to>
                    <xdr:col>7</xdr:col>
                    <xdr:colOff>565150</xdr:colOff>
                    <xdr:row>13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H42"/>
  <sheetViews>
    <sheetView workbookViewId="0">
      <selection activeCell="B1" sqref="B1"/>
    </sheetView>
  </sheetViews>
  <sheetFormatPr defaultColWidth="10.1796875" defaultRowHeight="14" x14ac:dyDescent="0.3"/>
  <cols>
    <col min="1" max="1" width="10.1796875" style="1" customWidth="1"/>
    <col min="2" max="2" width="23.1796875" style="1" customWidth="1"/>
    <col min="3" max="3" width="7.81640625" style="6" customWidth="1"/>
    <col min="4" max="4" width="10.1796875" style="1" customWidth="1"/>
    <col min="5" max="5" width="8.26953125" style="1" customWidth="1"/>
    <col min="6" max="6" width="20" style="1" customWidth="1"/>
    <col min="7" max="9" width="10.1796875" style="1" customWidth="1"/>
    <col min="10" max="16384" width="10.1796875" style="1"/>
  </cols>
  <sheetData>
    <row r="1" spans="1:8" x14ac:dyDescent="0.3">
      <c r="B1" s="7" t="s">
        <v>55</v>
      </c>
    </row>
    <row r="2" spans="1:8" x14ac:dyDescent="0.3">
      <c r="B2" s="8" t="s">
        <v>56</v>
      </c>
    </row>
    <row r="3" spans="1:8" ht="15" customHeight="1" x14ac:dyDescent="0.3">
      <c r="B3" s="9" t="s">
        <v>62</v>
      </c>
      <c r="C3" s="10" t="s">
        <v>54</v>
      </c>
      <c r="D3" s="11"/>
      <c r="E3" s="2"/>
      <c r="F3" s="3"/>
    </row>
    <row r="4" spans="1:8" ht="15" customHeight="1" x14ac:dyDescent="0.3">
      <c r="A4" s="1">
        <v>1</v>
      </c>
      <c r="B4" s="41" t="s">
        <v>32</v>
      </c>
      <c r="C4" s="10">
        <v>0</v>
      </c>
      <c r="D4" s="11"/>
      <c r="E4" s="2"/>
      <c r="F4" s="40"/>
      <c r="G4" s="52">
        <f>Form!B95</f>
        <v>1</v>
      </c>
      <c r="H4" s="52"/>
    </row>
    <row r="5" spans="1:8" ht="14.15" customHeight="1" x14ac:dyDescent="0.3">
      <c r="A5" s="1">
        <v>2</v>
      </c>
      <c r="B5" s="5" t="s">
        <v>153</v>
      </c>
      <c r="C5" s="4">
        <v>7.53</v>
      </c>
      <c r="D5" s="5"/>
      <c r="G5" s="1" t="str">
        <f ca="1">LOOKUP(G4,A4:A42,B4:B39)</f>
        <v>&lt;select from list&gt;</v>
      </c>
    </row>
    <row r="6" spans="1:8" ht="14.15" customHeight="1" x14ac:dyDescent="0.3">
      <c r="A6" s="1">
        <v>3</v>
      </c>
      <c r="B6" s="5" t="s">
        <v>152</v>
      </c>
      <c r="C6" s="4">
        <v>7.53</v>
      </c>
      <c r="D6" s="5"/>
    </row>
    <row r="7" spans="1:8" ht="14.15" customHeight="1" x14ac:dyDescent="0.3">
      <c r="A7" s="1">
        <v>4</v>
      </c>
      <c r="B7" s="5" t="s">
        <v>144</v>
      </c>
      <c r="C7" s="4">
        <v>15.24</v>
      </c>
      <c r="D7" s="5"/>
    </row>
    <row r="8" spans="1:8" ht="14.15" customHeight="1" x14ac:dyDescent="0.3">
      <c r="A8" s="1">
        <v>5</v>
      </c>
      <c r="B8" s="5" t="s">
        <v>143</v>
      </c>
      <c r="C8" s="4">
        <v>12.98</v>
      </c>
      <c r="D8" s="5"/>
    </row>
    <row r="9" spans="1:8" ht="14.15" customHeight="1" x14ac:dyDescent="0.3">
      <c r="A9" s="1">
        <v>6</v>
      </c>
      <c r="B9" s="5" t="s">
        <v>100</v>
      </c>
      <c r="C9" s="4">
        <v>9.66</v>
      </c>
      <c r="D9" s="5"/>
    </row>
    <row r="10" spans="1:8" ht="14.15" customHeight="1" x14ac:dyDescent="0.3">
      <c r="A10" s="1">
        <v>7</v>
      </c>
      <c r="B10" s="5" t="s">
        <v>146</v>
      </c>
      <c r="C10" s="4">
        <v>8</v>
      </c>
      <c r="D10" s="5"/>
    </row>
    <row r="11" spans="1:8" ht="14.15" customHeight="1" x14ac:dyDescent="0.3">
      <c r="A11" s="1">
        <v>8</v>
      </c>
      <c r="B11" s="5" t="s">
        <v>167</v>
      </c>
      <c r="C11" s="4">
        <v>9.3000000000000007</v>
      </c>
      <c r="D11" s="5"/>
    </row>
    <row r="12" spans="1:8" ht="14.15" customHeight="1" x14ac:dyDescent="0.3">
      <c r="A12" s="1">
        <v>9</v>
      </c>
      <c r="B12" s="5" t="s">
        <v>118</v>
      </c>
      <c r="C12" s="4">
        <v>9.43</v>
      </c>
      <c r="D12" s="5"/>
    </row>
    <row r="13" spans="1:8" ht="14.15" customHeight="1" x14ac:dyDescent="0.3">
      <c r="A13" s="1">
        <v>10</v>
      </c>
      <c r="B13" s="5" t="s">
        <v>117</v>
      </c>
      <c r="C13" s="4">
        <v>10.9</v>
      </c>
      <c r="D13" s="5"/>
    </row>
    <row r="14" spans="1:8" ht="14.15" customHeight="1" x14ac:dyDescent="0.3">
      <c r="A14" s="1">
        <v>11</v>
      </c>
      <c r="B14" s="5" t="s">
        <v>101</v>
      </c>
      <c r="C14" s="4">
        <v>12.41</v>
      </c>
      <c r="D14" s="5"/>
    </row>
    <row r="15" spans="1:8" ht="14.15" customHeight="1" x14ac:dyDescent="0.3">
      <c r="A15" s="1">
        <v>12</v>
      </c>
      <c r="B15" s="5" t="s">
        <v>148</v>
      </c>
      <c r="C15" s="4">
        <v>10.09</v>
      </c>
      <c r="D15" s="5"/>
    </row>
    <row r="16" spans="1:8" ht="14.15" customHeight="1" x14ac:dyDescent="0.3">
      <c r="A16" s="1">
        <v>13</v>
      </c>
      <c r="B16" s="5" t="s">
        <v>161</v>
      </c>
      <c r="C16" s="4">
        <v>6.71</v>
      </c>
      <c r="D16" s="5"/>
    </row>
    <row r="17" spans="1:4" ht="14.15" customHeight="1" x14ac:dyDescent="0.3">
      <c r="A17" s="1">
        <v>14</v>
      </c>
      <c r="B17" s="5" t="s">
        <v>162</v>
      </c>
      <c r="C17" s="4">
        <v>9.2200000000000006</v>
      </c>
      <c r="D17" s="5"/>
    </row>
    <row r="18" spans="1:4" ht="14.15" customHeight="1" x14ac:dyDescent="0.3">
      <c r="A18" s="1">
        <v>15</v>
      </c>
      <c r="B18" s="5" t="s">
        <v>102</v>
      </c>
      <c r="C18" s="4">
        <v>7.07</v>
      </c>
      <c r="D18" s="5"/>
    </row>
    <row r="19" spans="1:4" ht="14.15" customHeight="1" x14ac:dyDescent="0.3">
      <c r="A19" s="1">
        <v>16</v>
      </c>
      <c r="B19" s="5" t="s">
        <v>103</v>
      </c>
      <c r="C19" s="4">
        <v>8.56</v>
      </c>
      <c r="D19" s="5"/>
    </row>
    <row r="20" spans="1:4" ht="14.15" customHeight="1" x14ac:dyDescent="0.3">
      <c r="A20" s="1">
        <v>17</v>
      </c>
      <c r="B20" s="5" t="s">
        <v>104</v>
      </c>
      <c r="C20" s="4">
        <v>8.56</v>
      </c>
      <c r="D20" s="5"/>
    </row>
    <row r="21" spans="1:4" ht="14.15" customHeight="1" x14ac:dyDescent="0.3">
      <c r="A21" s="1">
        <v>18</v>
      </c>
      <c r="B21" s="5" t="s">
        <v>105</v>
      </c>
      <c r="C21" s="4">
        <v>6.86</v>
      </c>
      <c r="D21" s="5"/>
    </row>
    <row r="22" spans="1:4" ht="14.15" customHeight="1" x14ac:dyDescent="0.3">
      <c r="A22" s="1">
        <v>19</v>
      </c>
      <c r="B22" s="5" t="s">
        <v>106</v>
      </c>
      <c r="C22" s="4">
        <v>7.32</v>
      </c>
      <c r="D22" s="5"/>
    </row>
    <row r="23" spans="1:4" ht="14.15" customHeight="1" x14ac:dyDescent="0.3">
      <c r="A23" s="1">
        <v>20</v>
      </c>
      <c r="B23" s="5" t="s">
        <v>123</v>
      </c>
      <c r="C23" s="4">
        <v>6.92</v>
      </c>
      <c r="D23" s="5"/>
    </row>
    <row r="24" spans="1:4" ht="14.15" customHeight="1" x14ac:dyDescent="0.3">
      <c r="A24" s="1">
        <v>21</v>
      </c>
      <c r="B24" s="5" t="s">
        <v>107</v>
      </c>
      <c r="C24" s="4">
        <v>8</v>
      </c>
      <c r="D24" s="5"/>
    </row>
    <row r="25" spans="1:4" ht="14.15" customHeight="1" x14ac:dyDescent="0.3">
      <c r="A25" s="1">
        <v>22</v>
      </c>
      <c r="B25" s="5" t="s">
        <v>108</v>
      </c>
      <c r="C25" s="4">
        <v>7.56</v>
      </c>
      <c r="D25" s="5"/>
    </row>
    <row r="26" spans="1:4" ht="14.15" customHeight="1" x14ac:dyDescent="0.3">
      <c r="A26" s="1">
        <v>23</v>
      </c>
      <c r="B26" s="5" t="s">
        <v>109</v>
      </c>
      <c r="C26" s="4">
        <v>9.68</v>
      </c>
      <c r="D26" s="5"/>
    </row>
    <row r="27" spans="1:4" ht="14.15" customHeight="1" x14ac:dyDescent="0.3">
      <c r="A27" s="1">
        <v>24</v>
      </c>
      <c r="B27" s="5" t="s">
        <v>110</v>
      </c>
      <c r="C27" s="4">
        <v>7.46</v>
      </c>
      <c r="D27" s="5"/>
    </row>
    <row r="28" spans="1:4" ht="14.15" customHeight="1" x14ac:dyDescent="0.3">
      <c r="A28" s="1">
        <v>25</v>
      </c>
      <c r="B28" s="5" t="s">
        <v>163</v>
      </c>
      <c r="C28" s="5">
        <v>6.15</v>
      </c>
      <c r="D28" s="5"/>
    </row>
    <row r="29" spans="1:4" ht="14.15" customHeight="1" x14ac:dyDescent="0.3">
      <c r="A29" s="1">
        <v>26</v>
      </c>
      <c r="B29" s="5" t="s">
        <v>164</v>
      </c>
      <c r="C29" s="5">
        <v>9.8699999999999992</v>
      </c>
      <c r="D29" s="5"/>
    </row>
    <row r="30" spans="1:4" ht="14.15" customHeight="1" x14ac:dyDescent="0.3">
      <c r="A30" s="1">
        <v>27</v>
      </c>
      <c r="B30" s="5" t="s">
        <v>165</v>
      </c>
      <c r="C30" s="4">
        <v>11.55</v>
      </c>
      <c r="D30" s="5"/>
    </row>
    <row r="31" spans="1:4" ht="14.15" customHeight="1" x14ac:dyDescent="0.3">
      <c r="A31" s="1">
        <v>28</v>
      </c>
      <c r="B31" s="5" t="s">
        <v>111</v>
      </c>
      <c r="C31" s="4">
        <v>7.01</v>
      </c>
      <c r="D31" s="5"/>
    </row>
    <row r="32" spans="1:4" ht="14.15" customHeight="1" x14ac:dyDescent="0.3">
      <c r="A32" s="1">
        <v>29</v>
      </c>
      <c r="B32" s="5" t="s">
        <v>112</v>
      </c>
      <c r="C32" s="4">
        <v>6.55</v>
      </c>
      <c r="D32" s="5"/>
    </row>
    <row r="33" spans="1:4" ht="14.15" customHeight="1" x14ac:dyDescent="0.3">
      <c r="A33" s="1">
        <v>30</v>
      </c>
      <c r="B33" s="5" t="s">
        <v>166</v>
      </c>
      <c r="C33" s="4">
        <v>9</v>
      </c>
      <c r="D33" s="5"/>
    </row>
    <row r="34" spans="1:4" ht="14.15" customHeight="1" x14ac:dyDescent="0.3">
      <c r="A34" s="1">
        <v>31</v>
      </c>
      <c r="B34" s="5" t="s">
        <v>113</v>
      </c>
      <c r="C34" s="4">
        <v>13.83</v>
      </c>
      <c r="D34" s="5"/>
    </row>
    <row r="35" spans="1:4" ht="14.15" customHeight="1" x14ac:dyDescent="0.3">
      <c r="A35" s="1">
        <v>32</v>
      </c>
      <c r="B35" s="126" t="s">
        <v>114</v>
      </c>
      <c r="C35" s="4">
        <v>9.73</v>
      </c>
      <c r="D35" s="5"/>
    </row>
    <row r="36" spans="1:4" ht="14.15" customHeight="1" x14ac:dyDescent="0.3">
      <c r="A36" s="1">
        <v>33</v>
      </c>
      <c r="B36" s="126" t="s">
        <v>154</v>
      </c>
      <c r="C36" s="4">
        <v>11.78</v>
      </c>
      <c r="D36" s="5"/>
    </row>
    <row r="37" spans="1:4" ht="14.15" customHeight="1" x14ac:dyDescent="0.3">
      <c r="A37" s="1">
        <v>34</v>
      </c>
      <c r="B37" s="5" t="s">
        <v>125</v>
      </c>
      <c r="C37" s="4">
        <v>6.4</v>
      </c>
      <c r="D37" s="5"/>
    </row>
    <row r="38" spans="1:4" ht="14.15" customHeight="1" x14ac:dyDescent="0.3">
      <c r="A38" s="1">
        <v>35</v>
      </c>
      <c r="B38" s="5" t="s">
        <v>127</v>
      </c>
      <c r="C38" s="4">
        <v>20.37</v>
      </c>
      <c r="D38" s="5"/>
    </row>
    <row r="39" spans="1:4" ht="14.15" customHeight="1" x14ac:dyDescent="0.3">
      <c r="A39" s="1">
        <v>36</v>
      </c>
      <c r="B39" s="5" t="s">
        <v>126</v>
      </c>
      <c r="C39" s="4">
        <v>5.82</v>
      </c>
      <c r="D39" s="5"/>
    </row>
    <row r="40" spans="1:4" ht="14.15" customHeight="1" x14ac:dyDescent="0.3">
      <c r="D40" s="5"/>
    </row>
    <row r="41" spans="1:4" x14ac:dyDescent="0.3">
      <c r="D41" s="5"/>
    </row>
    <row r="42" spans="1:4" x14ac:dyDescent="0.3">
      <c r="A42" s="1" t="s">
        <v>124</v>
      </c>
      <c r="B42" s="52">
        <f>Form!B95</f>
        <v>1</v>
      </c>
    </row>
  </sheetData>
  <sheetProtection algorithmName="SHA-512" hashValue="qam5AOQddxcKtWdcNJy0kq6H6z7Co0p9IBACCBO3CHQcc4qCmg8/H1c3584XJ05gRBraNOqcfQOTlIl/r7xkbw==" saltValue="zs1FzFvZZ07NB83PMkCX0A==" spinCount="100000" sheet="1" objects="1" scenarios="1"/>
  <phoneticPr fontId="17"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4"/>
  <sheetViews>
    <sheetView topLeftCell="T1" workbookViewId="0">
      <selection activeCell="U3" sqref="U3"/>
    </sheetView>
  </sheetViews>
  <sheetFormatPr defaultColWidth="9.1796875" defaultRowHeight="12.5" x14ac:dyDescent="0.25"/>
  <cols>
    <col min="1" max="1" width="13.7265625" style="17" hidden="1" customWidth="1"/>
    <col min="2" max="2" width="13.453125" hidden="1" customWidth="1"/>
    <col min="3" max="3" width="36.453125" hidden="1" customWidth="1"/>
    <col min="4" max="4" width="22.7265625" hidden="1" customWidth="1"/>
    <col min="5" max="5" width="17.26953125" hidden="1" customWidth="1"/>
    <col min="6" max="6" width="26.26953125" hidden="1" customWidth="1"/>
    <col min="7" max="7" width="25.1796875" hidden="1" customWidth="1"/>
    <col min="8" max="8" width="14.453125" hidden="1" customWidth="1"/>
    <col min="9" max="9" width="9" hidden="1" customWidth="1"/>
    <col min="10" max="10" width="14.453125" hidden="1" customWidth="1"/>
    <col min="11" max="11" width="12.26953125" hidden="1" customWidth="1"/>
    <col min="12" max="12" width="17.7265625" hidden="1" customWidth="1"/>
    <col min="13" max="13" width="16.453125" style="38" hidden="1" customWidth="1"/>
    <col min="14" max="14" width="13.26953125" style="38" hidden="1" customWidth="1"/>
    <col min="15" max="15" width="23.453125" hidden="1" customWidth="1"/>
    <col min="16" max="18" width="12.453125" hidden="1" customWidth="1"/>
    <col min="19" max="19" width="14" hidden="1" customWidth="1"/>
    <col min="20" max="20" width="9.1796875" customWidth="1"/>
  </cols>
  <sheetData>
    <row r="1" spans="1:20" x14ac:dyDescent="0.25">
      <c r="A1" s="17" t="s">
        <v>64</v>
      </c>
      <c r="B1" t="s">
        <v>65</v>
      </c>
      <c r="C1" t="s">
        <v>66</v>
      </c>
      <c r="D1" t="s">
        <v>67</v>
      </c>
      <c r="E1" t="s">
        <v>68</v>
      </c>
      <c r="F1" t="s">
        <v>69</v>
      </c>
      <c r="G1" t="s">
        <v>70</v>
      </c>
      <c r="H1" t="s">
        <v>71</v>
      </c>
      <c r="I1" t="s">
        <v>72</v>
      </c>
      <c r="J1" t="s">
        <v>73</v>
      </c>
      <c r="K1" t="s">
        <v>74</v>
      </c>
      <c r="L1" t="s">
        <v>75</v>
      </c>
      <c r="M1" s="34" t="s">
        <v>78</v>
      </c>
      <c r="N1" s="34" t="s">
        <v>79</v>
      </c>
      <c r="O1" t="s">
        <v>80</v>
      </c>
      <c r="P1" t="s">
        <v>81</v>
      </c>
      <c r="Q1" t="s">
        <v>14</v>
      </c>
      <c r="R1" t="s">
        <v>15</v>
      </c>
      <c r="S1" t="s">
        <v>83</v>
      </c>
      <c r="T1" t="s">
        <v>147</v>
      </c>
    </row>
    <row r="2" spans="1:20" x14ac:dyDescent="0.25">
      <c r="A2" s="17" t="str">
        <f>IF(Form!$C18="","donotimport",UPPER(Form!$C18))</f>
        <v>donotimport</v>
      </c>
      <c r="B2" s="17" t="str">
        <f>IF(Form!$C19="","donotimport",Form!$C19)</f>
        <v>donotimport</v>
      </c>
      <c r="C2" t="str">
        <f>IF(Form!B95=1,"donotimport",UPPER(Designs!G5))</f>
        <v>donotimport</v>
      </c>
      <c r="D2" s="17" t="str">
        <f>IF(Form!$C25="","donotimport",Form!$C25)</f>
        <v>donotimport</v>
      </c>
      <c r="E2" s="17" t="str">
        <f>IF(Form!$C26="","donotimport",Form!$C26)</f>
        <v>donotimport</v>
      </c>
      <c r="F2" s="17" t="str">
        <f>IF(Form!$C27="","donotimport",Form!$C27)</f>
        <v>donotimport</v>
      </c>
      <c r="G2" s="17" t="str">
        <f>IF(Form!$C28="","donotimport",Form!$C28)</f>
        <v>donotimport</v>
      </c>
      <c r="H2" s="17" t="str">
        <f>IF(Form!$C29="","donotimport",Form!$C29)</f>
        <v>donotimport</v>
      </c>
      <c r="I2" s="17" t="str">
        <f>IF(Form!$C30="","donotimport",Form!$C30)</f>
        <v>donotimport</v>
      </c>
      <c r="J2" s="17" t="str">
        <f>IF(Form!$C31="","donotimport",Form!$C31)</f>
        <v>donotimport</v>
      </c>
      <c r="K2" s="17" t="str">
        <f>IF(Form!$C32="","donotimport",Form!$C32)</f>
        <v>donotimport</v>
      </c>
      <c r="L2" s="17" t="str">
        <f>IF(Form!$C33="","donotimport",Form!$C33)</f>
        <v>donotimport</v>
      </c>
      <c r="M2" s="35" t="str">
        <f>IF(Form!$D39="","donotimport",Form!$D39)</f>
        <v>donotimport</v>
      </c>
      <c r="N2" s="35" t="str">
        <f>IF(Form!E113=1,"Yes","No")</f>
        <v>No</v>
      </c>
      <c r="O2" s="17" t="str">
        <f>IF(Form!$C35="","donotimport",Form!$C35)</f>
        <v>donotimport</v>
      </c>
      <c r="P2" s="17" t="str">
        <f>IF(Form!$G32="","donotimport",Form!$G32)</f>
        <v>donotimport</v>
      </c>
      <c r="Q2" s="17" t="str">
        <f>IF(Form!$G33="","donotimport",Form!$G33)</f>
        <v>donotimport</v>
      </c>
      <c r="R2" s="17" t="str">
        <f>IF(Form!$G34="","donotimport",Form!$G34)</f>
        <v>donotimport</v>
      </c>
      <c r="S2">
        <f>IF(Form!E115=FALSE,0,1)</f>
        <v>0</v>
      </c>
    </row>
    <row r="3" spans="1:20" x14ac:dyDescent="0.25">
      <c r="M3" s="34"/>
      <c r="N3" s="34"/>
    </row>
    <row r="6" spans="1:20" s="17" customFormat="1" x14ac:dyDescent="0.25">
      <c r="A6" s="17">
        <v>10</v>
      </c>
      <c r="B6" s="17">
        <v>11</v>
      </c>
      <c r="C6" s="17">
        <v>13</v>
      </c>
      <c r="D6" s="17">
        <v>15</v>
      </c>
      <c r="E6" s="17">
        <v>16</v>
      </c>
      <c r="F6" s="17">
        <v>17</v>
      </c>
      <c r="G6" s="17">
        <v>18</v>
      </c>
      <c r="H6" s="17">
        <v>19</v>
      </c>
      <c r="I6" s="17">
        <v>20</v>
      </c>
      <c r="J6" s="17">
        <v>21</v>
      </c>
      <c r="K6" s="17">
        <v>22</v>
      </c>
      <c r="L6" s="17">
        <v>23</v>
      </c>
      <c r="M6" s="36" t="s">
        <v>84</v>
      </c>
      <c r="N6" s="36" t="s">
        <v>85</v>
      </c>
      <c r="O6" s="17">
        <v>25</v>
      </c>
      <c r="P6" s="17" t="s">
        <v>86</v>
      </c>
      <c r="Q6" s="17" t="s">
        <v>87</v>
      </c>
      <c r="R6" s="17" t="s">
        <v>88</v>
      </c>
      <c r="S6" s="17" t="s">
        <v>89</v>
      </c>
    </row>
    <row r="7" spans="1:20" s="17" customFormat="1" ht="13" x14ac:dyDescent="0.3">
      <c r="A7" s="14" t="s">
        <v>57</v>
      </c>
      <c r="B7" s="14" t="s">
        <v>0</v>
      </c>
      <c r="C7" s="15" t="s">
        <v>62</v>
      </c>
      <c r="D7" s="13" t="s">
        <v>4</v>
      </c>
      <c r="E7" s="13" t="s">
        <v>5</v>
      </c>
      <c r="F7" s="16" t="s">
        <v>6</v>
      </c>
      <c r="G7" s="13" t="s">
        <v>7</v>
      </c>
      <c r="H7" s="13" t="s">
        <v>8</v>
      </c>
      <c r="I7" s="13" t="s">
        <v>9</v>
      </c>
      <c r="J7" s="13" t="s">
        <v>10</v>
      </c>
      <c r="K7" s="13" t="s">
        <v>11</v>
      </c>
      <c r="L7" s="13" t="s">
        <v>13</v>
      </c>
      <c r="M7" s="19" t="s">
        <v>76</v>
      </c>
      <c r="N7" s="37" t="s">
        <v>77</v>
      </c>
      <c r="O7" s="17" t="s">
        <v>63</v>
      </c>
      <c r="P7" s="19" t="s">
        <v>12</v>
      </c>
      <c r="Q7" s="13" t="s">
        <v>14</v>
      </c>
      <c r="R7" s="13" t="s">
        <v>15</v>
      </c>
      <c r="S7" s="17" t="s">
        <v>82</v>
      </c>
    </row>
    <row r="8" spans="1:20" x14ac:dyDescent="0.25">
      <c r="A8"/>
      <c r="C8" s="127" t="s">
        <v>155</v>
      </c>
      <c r="L8" s="13"/>
    </row>
    <row r="9" spans="1:20" x14ac:dyDescent="0.25">
      <c r="A9"/>
      <c r="S9" s="115" t="s">
        <v>140</v>
      </c>
    </row>
    <row r="10" spans="1:20" x14ac:dyDescent="0.25">
      <c r="A10"/>
      <c r="L10" s="18"/>
      <c r="S10" s="115" t="s">
        <v>141</v>
      </c>
    </row>
    <row r="11" spans="1:20" x14ac:dyDescent="0.25">
      <c r="A11"/>
    </row>
    <row r="12" spans="1:20" x14ac:dyDescent="0.25">
      <c r="A12"/>
    </row>
    <row r="13" spans="1:20" x14ac:dyDescent="0.25">
      <c r="A13"/>
    </row>
    <row r="14" spans="1:20" x14ac:dyDescent="0.25">
      <c r="A14"/>
    </row>
    <row r="15" spans="1:20" x14ac:dyDescent="0.25">
      <c r="A15"/>
    </row>
    <row r="16" spans="1:20" x14ac:dyDescent="0.25">
      <c r="A16"/>
    </row>
    <row r="17" spans="1:3" x14ac:dyDescent="0.25">
      <c r="A17"/>
    </row>
    <row r="18" spans="1:3" x14ac:dyDescent="0.25">
      <c r="A18"/>
    </row>
    <row r="19" spans="1:3" x14ac:dyDescent="0.25">
      <c r="A19"/>
    </row>
    <row r="20" spans="1:3" ht="12.75" customHeight="1" x14ac:dyDescent="0.25">
      <c r="A20"/>
    </row>
    <row r="21" spans="1:3" x14ac:dyDescent="0.25">
      <c r="A21"/>
    </row>
    <row r="22" spans="1:3" x14ac:dyDescent="0.25">
      <c r="A22"/>
    </row>
    <row r="23" spans="1:3" x14ac:dyDescent="0.25">
      <c r="A23"/>
    </row>
    <row r="24" spans="1:3" x14ac:dyDescent="0.25">
      <c r="A24"/>
      <c r="B24" s="13"/>
      <c r="C24" s="13"/>
    </row>
  </sheetData>
  <sheetProtection algorithmName="SHA-512" hashValue="hKk7pKPmPJc+3sUeMc4YleFnBuYkatEKEi0Bwv4gEKzxTozR629YtdZefohGoY2YbiwguAodSia0tM4mwtmf8w==" saltValue="/JSQg7/8DTs/zEsLw9/goQ==" spinCount="100000" sheet="1" objects="1" scenarios="1"/>
  <phoneticPr fontId="17"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Form</vt:lpstr>
      <vt:lpstr>Designs</vt:lpstr>
      <vt:lpstr>Access Import</vt:lpstr>
      <vt:lpstr>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Jenny Howells</cp:lastModifiedBy>
  <cp:lastPrinted>2010-04-13T09:50:01Z</cp:lastPrinted>
  <dcterms:created xsi:type="dcterms:W3CDTF">2010-04-13T08:54:16Z</dcterms:created>
  <dcterms:modified xsi:type="dcterms:W3CDTF">2025-12-01T11:33:07Z</dcterms:modified>
</cp:coreProperties>
</file>