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ctrlProps/ctrlProp7.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1.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320" yWindow="1200" windowWidth="19420" windowHeight="11020"/>
  </bookViews>
  <sheets>
    <sheet name="Form" sheetId="1" r:id="rId1"/>
    <sheet name="Designs" sheetId="2" r:id="rId2"/>
    <sheet name="Access Import" sheetId="3" r:id="rId3"/>
  </sheets>
  <definedNames>
    <definedName name="End">#REF!</definedName>
    <definedName name="Mth">#REF!</definedName>
    <definedName name="_xlnm.Print_Area" localSheetId="0">Form!$B$4:$H$74</definedName>
  </definedNames>
  <calcPr calcId="145621"/>
</workbook>
</file>

<file path=xl/calcChain.xml><?xml version="1.0" encoding="utf-8"?>
<calcChain xmlns="http://schemas.openxmlformats.org/spreadsheetml/2006/main">
  <c r="A5" i="2" l="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S2" i="3"/>
  <c r="B60" i="2"/>
  <c r="D57" i="1" s="1"/>
  <c r="D82" i="1" s="1"/>
  <c r="G4" i="2"/>
  <c r="N2" i="3"/>
  <c r="M2" i="3"/>
  <c r="E2" i="3"/>
  <c r="A2" i="3"/>
  <c r="G2" i="3"/>
  <c r="R2" i="3"/>
  <c r="Q2" i="3"/>
  <c r="P2" i="3"/>
  <c r="O2" i="3"/>
  <c r="L2" i="3"/>
  <c r="K2" i="3"/>
  <c r="J2" i="3"/>
  <c r="I2" i="3"/>
  <c r="H2" i="3"/>
  <c r="F2" i="3"/>
  <c r="D2" i="3"/>
  <c r="B2" i="3"/>
  <c r="D85" i="1"/>
  <c r="F69" i="1"/>
  <c r="F68" i="1"/>
  <c r="G62" i="1"/>
  <c r="C2" i="3"/>
  <c r="D83" i="1" l="1"/>
  <c r="D84" i="1" s="1"/>
  <c r="D86" i="1" s="1"/>
  <c r="G57" i="1" s="1"/>
  <c r="A33" i="2"/>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G5" i="2"/>
</calcChain>
</file>

<file path=xl/sharedStrings.xml><?xml version="1.0" encoding="utf-8"?>
<sst xmlns="http://schemas.openxmlformats.org/spreadsheetml/2006/main" count="208" uniqueCount="186">
  <si>
    <t>Sail number :</t>
  </si>
  <si>
    <t>Enter letters &amp; numbers without any spaces</t>
  </si>
  <si>
    <t>If yes, last Cert No :</t>
  </si>
  <si>
    <t>Age Date :</t>
  </si>
  <si>
    <t>Surname / Family name (s)</t>
  </si>
  <si>
    <t>First / given name(s)</t>
  </si>
  <si>
    <t>User/charterer name if different</t>
  </si>
  <si>
    <t>Address for correspondence 1</t>
  </si>
  <si>
    <t>Address 2</t>
  </si>
  <si>
    <t>Address 3</t>
  </si>
  <si>
    <t>TOWN</t>
  </si>
  <si>
    <t>Post / zip code</t>
  </si>
  <si>
    <t>Telephone</t>
  </si>
  <si>
    <t>Country if outside UK</t>
  </si>
  <si>
    <t>Mobile</t>
  </si>
  <si>
    <t>Fax</t>
  </si>
  <si>
    <t>DECLARATION</t>
  </si>
  <si>
    <t>Date :</t>
  </si>
  <si>
    <t>Start date</t>
  </si>
  <si>
    <t>Issue no.</t>
  </si>
  <si>
    <t>Card type</t>
  </si>
  <si>
    <t>Card number</t>
  </si>
  <si>
    <t>Expiry</t>
  </si>
  <si>
    <t>Month</t>
  </si>
  <si>
    <t>Year</t>
  </si>
  <si>
    <t>Required for all cards</t>
  </si>
  <si>
    <t xml:space="preserve">If applicable: </t>
  </si>
  <si>
    <t>Total if VAT applies*</t>
  </si>
  <si>
    <t>*Is the boat owned by a business, or payment made on a business account?</t>
  </si>
  <si>
    <t>Security number (last 3 digits on reverse of card)</t>
  </si>
  <si>
    <t>Card holder name and address if different to owner details.</t>
  </si>
  <si>
    <t>If yes, VAT will be added to quoted fees until further notice</t>
  </si>
  <si>
    <t>&lt;select from list&gt;</t>
  </si>
  <si>
    <t>Visa</t>
  </si>
  <si>
    <t>MasterCard</t>
  </si>
  <si>
    <t>Maestro</t>
  </si>
  <si>
    <t>Yes</t>
  </si>
  <si>
    <t>No</t>
  </si>
  <si>
    <t>`</t>
  </si>
  <si>
    <t>VAT</t>
  </si>
  <si>
    <t>EPF</t>
  </si>
  <si>
    <t>per metre</t>
  </si>
  <si>
    <t>Rule Authorities: enter your local currency fees in the two boxes on the left</t>
  </si>
  <si>
    <t>LH 18.00m and over</t>
  </si>
  <si>
    <t>FEE CALCULATION:</t>
  </si>
  <si>
    <t>DO NOT EDIT</t>
  </si>
  <si>
    <t>LH</t>
  </si>
  <si>
    <t>inputs from form above</t>
  </si>
  <si>
    <t>Fee per metre</t>
  </si>
  <si>
    <t>Fee</t>
  </si>
  <si>
    <t>Expedited</t>
  </si>
  <si>
    <t>Total</t>
  </si>
  <si>
    <t>metres</t>
  </si>
  <si>
    <t>Fee calculation</t>
  </si>
  <si>
    <t>Expedited processing guaranteed 5 working days required (fee will be doubled)</t>
  </si>
  <si>
    <t>Formula One</t>
  </si>
  <si>
    <t>Fun OD</t>
  </si>
  <si>
    <t>OOD 34</t>
  </si>
  <si>
    <t>Platu 25 (Thailand)</t>
  </si>
  <si>
    <t>X 35 OD</t>
  </si>
  <si>
    <t>Length of Hull (m)</t>
  </si>
  <si>
    <t>The following designs are eligible as IRC One Designs</t>
  </si>
  <si>
    <t>Please do not use this form for any other designs</t>
  </si>
  <si>
    <t>Boat name :</t>
  </si>
  <si>
    <t xml:space="preserve">The full IRC application form must be used if the boat does not comply with the class rules. </t>
  </si>
  <si>
    <r>
      <t xml:space="preserve">E-mail address </t>
    </r>
    <r>
      <rPr>
        <i/>
        <sz val="9"/>
        <rFont val="Arial"/>
        <family val="2"/>
      </rPr>
      <t>(required to send your  certificate)</t>
    </r>
  </si>
  <si>
    <t>I declare that the above yacht complies entirely with the current One Design Class Rules for this design and holds a valid class certificate. I confirm that the information supplied above is correct to the best of my knowledge. I confirm I have read the IRC Class Rules and agree to comply with them in full.</t>
  </si>
  <si>
    <t>VAT if applicable</t>
  </si>
  <si>
    <t>Visa Debit</t>
  </si>
  <si>
    <t>Design</t>
  </si>
  <si>
    <t>E-mail</t>
  </si>
  <si>
    <t>NB</t>
  </si>
  <si>
    <t>SN</t>
  </si>
  <si>
    <t>DN</t>
  </si>
  <si>
    <t>NM</t>
  </si>
  <si>
    <t>GName</t>
  </si>
  <si>
    <t>UserCharterer</t>
  </si>
  <si>
    <t>A1</t>
  </si>
  <si>
    <t>A2</t>
  </si>
  <si>
    <t>A3</t>
  </si>
  <si>
    <t>TW</t>
  </si>
  <si>
    <t>PC</t>
  </si>
  <si>
    <t>CTRY</t>
  </si>
  <si>
    <t>RORC No.</t>
  </si>
  <si>
    <t>UNCL Member</t>
  </si>
  <si>
    <t>RORCNumber</t>
  </si>
  <si>
    <t>RO</t>
  </si>
  <si>
    <t>Email</t>
  </si>
  <si>
    <t>PH</t>
  </si>
  <si>
    <t>Data Protection</t>
  </si>
  <si>
    <t>NK</t>
  </si>
  <si>
    <t>D29</t>
  </si>
  <si>
    <t>H29</t>
  </si>
  <si>
    <t>G22</t>
  </si>
  <si>
    <t>G23</t>
  </si>
  <si>
    <t>G24</t>
  </si>
  <si>
    <t>H61</t>
  </si>
  <si>
    <t>Data protection</t>
  </si>
  <si>
    <t>Cert by post</t>
  </si>
  <si>
    <t>If this boat is owned by a Company, please put this in the Surname/Family name box</t>
  </si>
  <si>
    <t xml:space="preserve">RORC membership number if applicable    </t>
  </si>
  <si>
    <t xml:space="preserve">UNCL member? </t>
  </si>
  <si>
    <t>UNCL member</t>
  </si>
  <si>
    <t>Yachts must comply with their class rules when racing. IRC Rules 13.7 &amp; 22.4.1 apply.</t>
  </si>
  <si>
    <t>Name as Signature :</t>
  </si>
  <si>
    <t>American Express</t>
  </si>
  <si>
    <t>IRC certificates expire 31st December (31st May of following year for S.Hemisphere certificates)</t>
  </si>
  <si>
    <t>Yearbook No</t>
  </si>
  <si>
    <t>Yearbook Yes</t>
  </si>
  <si>
    <t>1D 35</t>
  </si>
  <si>
    <t>8m OD</t>
  </si>
  <si>
    <t>Beneteau 25 OD</t>
  </si>
  <si>
    <t>Contessa 32 OD</t>
  </si>
  <si>
    <t>Farr 40OD (masthead spinnaker)</t>
  </si>
  <si>
    <t>Farr 45 (masthead spinnaker)</t>
  </si>
  <si>
    <t>Farr 45 (fractional spinnaker)</t>
  </si>
  <si>
    <t>Hunter 707 OD</t>
  </si>
  <si>
    <t>Impala 28 OOD Inboard</t>
  </si>
  <si>
    <t>Impala 28 OOD Outboard</t>
  </si>
  <si>
    <t>J 22 OD</t>
  </si>
  <si>
    <t>J 24 OD</t>
  </si>
  <si>
    <t>J 80 OD</t>
  </si>
  <si>
    <t>J 100 OD with lifelines</t>
  </si>
  <si>
    <t>J 100 OD without lifelines</t>
  </si>
  <si>
    <t>JOD 35</t>
  </si>
  <si>
    <t>Ker 11.3 OD</t>
  </si>
  <si>
    <t>Lavranos 26 OD</t>
  </si>
  <si>
    <t>Lightwave 395 OD with keel shoe</t>
  </si>
  <si>
    <t>Lightwave 395 OD without keel shoe</t>
  </si>
  <si>
    <t>Melges 24 OD</t>
  </si>
  <si>
    <t>Melges 32 OD</t>
  </si>
  <si>
    <t>Pacer 27S OD</t>
  </si>
  <si>
    <t>Prima 38 OD</t>
  </si>
  <si>
    <t>RS Elite OD</t>
  </si>
  <si>
    <t>Sigma 33 OOD</t>
  </si>
  <si>
    <t>Sigma 38 OOD</t>
  </si>
  <si>
    <t>Sonar OD</t>
  </si>
  <si>
    <t>Sonata OD</t>
  </si>
  <si>
    <t>Stadt 23 OD</t>
  </si>
  <si>
    <t>Swan 45 OD</t>
  </si>
  <si>
    <t>Sydney 32 OD</t>
  </si>
  <si>
    <t>X 99 OD (small spinnaker)</t>
  </si>
  <si>
    <t>X 99 OD (large spinnaker)</t>
  </si>
  <si>
    <r>
      <t xml:space="preserve">Design Class </t>
    </r>
    <r>
      <rPr>
        <sz val="10"/>
        <rFont val="Arial"/>
        <family val="2"/>
      </rPr>
      <t>(use up/down arrows to scroll if necessary)</t>
    </r>
  </si>
  <si>
    <t>Do NOT change hidden rows below!</t>
  </si>
  <si>
    <t>Farr 36M (ex Mumm 36)</t>
  </si>
  <si>
    <t>Farr 30 IOD (ex Mumm 30)</t>
  </si>
  <si>
    <t>SB20 OD (ex Laser SB3)</t>
  </si>
  <si>
    <t>DETAILS OF BOAT AND OWNER</t>
  </si>
  <si>
    <t>The year your boat was launched. We will need this if you later decide to rate 'out of class'.</t>
  </si>
  <si>
    <t>Country if outside GBR</t>
  </si>
  <si>
    <t>In what sailing area do you mainly race? Eg. GBR South West; Mediterranean; Long Island Sound; Italy</t>
  </si>
  <si>
    <t>OD</t>
  </si>
  <si>
    <t>PAYMENT</t>
  </si>
  <si>
    <t>Swan 60CR (08) OD</t>
  </si>
  <si>
    <t>J 70 OD</t>
  </si>
  <si>
    <t>Selected</t>
  </si>
  <si>
    <t>Viper 640 OD</t>
  </si>
  <si>
    <t>Sydney 38 OD fractional spinnaker</t>
  </si>
  <si>
    <t>VX One</t>
  </si>
  <si>
    <t>Volvo Ocean 65 OD</t>
  </si>
  <si>
    <t>Soto 40 OD</t>
  </si>
  <si>
    <t>and put an X in this box:</t>
  </si>
  <si>
    <t>Boat previously rated under IRC ?</t>
  </si>
  <si>
    <t>Hunter 27 OD</t>
  </si>
  <si>
    <t>LH up to 11.99m</t>
  </si>
  <si>
    <t>LH 12.00-17.99m</t>
  </si>
  <si>
    <r>
      <t xml:space="preserve">Length of Hull </t>
    </r>
    <r>
      <rPr>
        <i/>
        <sz val="10"/>
        <rFont val="Arial"/>
        <family val="2"/>
      </rPr>
      <t>(auto from Design selection)</t>
    </r>
  </si>
  <si>
    <t>Phone if you do not wish to include payment details on form.</t>
  </si>
  <si>
    <t>ex VAT</t>
  </si>
  <si>
    <t>Boat name</t>
  </si>
  <si>
    <t>Sail number</t>
  </si>
  <si>
    <t>Data Protection:</t>
  </si>
  <si>
    <t xml:space="preserve"> *Seahorse Rating Ltd trades as the RORC Rating Office. IRC Member Offer Partners are:  
Seahorse Magazine, Spinlock, SeaSure and the Royal Ocean Racing Club.</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</si>
  <si>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8"/>
        <color indexed="62"/>
        <rFont val="Arial"/>
        <family val="2"/>
      </rPr>
      <t xml:space="preserve"> If you consent and agree to receive these email communications please tick the box below.</t>
    </r>
  </si>
  <si>
    <t>Fee £</t>
  </si>
  <si>
    <t>0=not ticked</t>
  </si>
  <si>
    <t>1=ticked</t>
  </si>
  <si>
    <t>Only use this form for recognised One Designs (see Design Class list)</t>
  </si>
  <si>
    <t>ClubSwan 42</t>
  </si>
  <si>
    <t>ClubSwan 50</t>
  </si>
  <si>
    <t xml:space="preserve">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
</t>
  </si>
  <si>
    <t>(Cork) 1720 Sportsboat</t>
  </si>
  <si>
    <t>v. 210205</t>
  </si>
  <si>
    <t>IRC 2021 One Design Application</t>
  </si>
  <si>
    <t>ENDDATA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</si>
</sst>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yy"/>
    <numFmt numFmtId="165" formatCode="&quot;£&quot;#,##0.00"/>
  </numFmts>
  <fonts count="36">
    <font>
      <sz val="10"/>
      <name val="Arial"/>
    </font>
    <font>
      <sz val="10"/>
      <name val="Arial"/>
    </font>
    <font>
      <sz val="9"/>
      <name val="Arial"/>
      <family val="2"/>
    </font>
    <font>
      <b/>
      <sz val="9"/>
      <name val="Arial"/>
      <family val="2"/>
    </font>
    <font>
      <b/>
      <sz val="10"/>
      <name val="Arial"/>
      <family val="2"/>
    </font>
    <font>
      <b/>
      <sz val="10"/>
      <color indexed="12"/>
      <name val="Arial"/>
      <family val="2"/>
    </font>
    <font>
      <sz val="10"/>
      <name val="Arial"/>
      <family val="2"/>
    </font>
    <font>
      <sz val="9"/>
      <name val="Arial"/>
      <family val="2"/>
    </font>
    <font>
      <b/>
      <sz val="16"/>
      <name val="Arial"/>
      <family val="2"/>
    </font>
    <font>
      <b/>
      <sz val="11"/>
      <name val="Arial"/>
      <family val="2"/>
    </font>
    <font>
      <b/>
      <sz val="10"/>
      <color indexed="10"/>
      <name val="Arial"/>
      <family val="2"/>
    </font>
    <font>
      <b/>
      <sz val="10"/>
      <color indexed="8"/>
      <name val="Arial"/>
      <family val="2"/>
    </font>
    <font>
      <i/>
      <sz val="10"/>
      <name val="Arial"/>
      <family val="2"/>
    </font>
    <font>
      <sz val="10"/>
      <color indexed="8"/>
      <name val="Arial"/>
      <family val="2"/>
    </font>
    <font>
      <i/>
      <sz val="9"/>
      <name val="Arial"/>
      <family val="2"/>
    </font>
    <font>
      <u/>
      <sz val="10"/>
      <color indexed="12"/>
      <name val="Arial"/>
      <family val="2"/>
    </font>
    <font>
      <sz val="8"/>
      <name val="Arial"/>
      <family val="2"/>
    </font>
    <font>
      <sz val="8"/>
      <name val="Arial"/>
      <family val="2"/>
    </font>
    <font>
      <sz val="11"/>
      <name val="Arial"/>
      <family val="2"/>
    </font>
    <font>
      <b/>
      <sz val="9"/>
      <color indexed="9"/>
      <name val="Arial"/>
      <family val="2"/>
    </font>
    <font>
      <sz val="8"/>
      <color indexed="62"/>
      <name val="Arial"/>
      <family val="2"/>
    </font>
    <font>
      <b/>
      <sz val="8"/>
      <color indexed="62"/>
      <name val="Arial"/>
      <family val="2"/>
    </font>
    <font>
      <b/>
      <sz val="9"/>
      <color indexed="12"/>
      <name val="Arial"/>
      <family val="2"/>
    </font>
    <font>
      <b/>
      <sz val="16"/>
      <color indexed="62"/>
      <name val="Arial"/>
      <family val="2"/>
    </font>
    <font>
      <b/>
      <sz val="10"/>
      <color indexed="62"/>
      <name val="Arial"/>
      <family val="2"/>
    </font>
    <font>
      <sz val="8"/>
      <color indexed="8"/>
      <name val="Arial"/>
      <family val="2"/>
    </font>
    <font>
      <sz val="10"/>
      <name val="Arial"/>
      <family val="2"/>
    </font>
    <font>
      <sz val="10"/>
      <color indexed="62"/>
      <name val="Arial"/>
      <family val="2"/>
    </font>
    <font>
      <b/>
      <sz val="11"/>
      <color indexed="12"/>
      <name val="Humnst777 BT"/>
    </font>
    <font>
      <sz val="10"/>
      <color indexed="41"/>
      <name val="Arial"/>
      <family val="2"/>
    </font>
    <font>
      <b/>
      <sz val="48"/>
      <name val="Arial"/>
      <family val="2"/>
    </font>
    <font>
      <b/>
      <sz val="11"/>
      <color theme="0"/>
      <name val="Arial"/>
      <family val="2"/>
    </font>
    <font>
      <b/>
      <sz val="11"/>
      <color theme="0" tint="-4.9989318521683403E-2"/>
      <name val="Arial"/>
      <family val="2"/>
    </font>
    <font>
      <b/>
      <sz val="48"/>
      <color theme="0" tint="-4.9989318521683403E-2"/>
      <name val="Arial"/>
      <family val="2"/>
    </font>
    <font>
      <b/>
      <sz val="20"/>
      <color theme="0" tint="-4.9989318521683403E-2"/>
      <name val="Arial"/>
      <family val="2"/>
    </font>
    <font>
      <sz val="8"/>
      <color rgb="FF000000"/>
      <name val="Tahoma"/>
      <family val="2"/>
    </font>
  </fonts>
  <fills count="5">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rgb="FF00206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alignment vertical="top"/>
      <protection locked="0"/>
    </xf>
  </cellStyleXfs>
  <cellXfs count="284">
    <xf numFmtId="0" fontId="0" fillId="0" borderId="0" xfId="0"/>
    <xf numFmtId="0" fontId="18" fillId="0" borderId="0" xfId="0" applyFont="1"/>
    <xf numFmtId="49" fontId="23" fillId="0" borderId="0" xfId="0" applyNumberFormat="1" applyFont="1" applyFill="1" applyAlignment="1">
      <alignment horizontal="center" vertical="center"/>
    </xf>
    <xf numFmtId="49" fontId="23" fillId="0" borderId="0" xfId="0" applyNumberFormat="1" applyFont="1" applyFill="1" applyAlignment="1">
      <alignment vertical="center"/>
    </xf>
    <xf numFmtId="2" fontId="2" fillId="0" borderId="0" xfId="0" applyNumberFormat="1" applyFont="1" applyAlignment="1">
      <alignment horizontal="right"/>
    </xf>
    <xf numFmtId="0" fontId="2" fillId="0" borderId="0" xfId="0" applyFont="1"/>
    <xf numFmtId="2" fontId="18" fillId="0" borderId="0" xfId="0" applyNumberFormat="1" applyFont="1" applyAlignment="1">
      <alignment horizontal="right"/>
    </xf>
    <xf numFmtId="0" fontId="4" fillId="0" borderId="0" xfId="0" applyFont="1"/>
    <xf numFmtId="0" fontId="10" fillId="0" borderId="0" xfId="0" applyFont="1"/>
    <xf numFmtId="49" fontId="24" fillId="0" borderId="0" xfId="0" applyNumberFormat="1" applyFont="1" applyFill="1" applyAlignment="1">
      <alignment vertical="center"/>
    </xf>
    <xf numFmtId="2" fontId="24" fillId="0" borderId="0" xfId="0" applyNumberFormat="1" applyFont="1" applyFill="1" applyAlignment="1">
      <alignment horizontal="left" vertical="center"/>
    </xf>
    <xf numFmtId="49" fontId="24" fillId="0" borderId="0" xfId="0" applyNumberFormat="1" applyFont="1" applyFill="1" applyAlignment="1">
      <alignment horizontal="center" vertical="center"/>
    </xf>
    <xf numFmtId="0" fontId="0" fillId="0" borderId="0" xfId="0" applyBorder="1"/>
    <xf numFmtId="0" fontId="25" fillId="0" borderId="0" xfId="0" applyFont="1" applyFill="1" applyBorder="1" applyAlignment="1">
      <alignment horizontal="left" vertical="center" wrapText="1"/>
    </xf>
    <xf numFmtId="0" fontId="2" fillId="0" borderId="0" xfId="0" applyFont="1" applyFill="1" applyBorder="1" applyAlignment="1" applyProtection="1">
      <alignment horizontal="left"/>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2" fillId="0" borderId="0" xfId="0" applyFont="1" applyBorder="1" applyAlignment="1">
      <alignment horizontal="left"/>
    </xf>
    <xf numFmtId="0" fontId="14" fillId="0" borderId="0" xfId="0" applyFont="1" applyBorder="1" applyAlignment="1">
      <alignment horizontal="left"/>
    </xf>
    <xf numFmtId="0" fontId="0" fillId="0" borderId="0" xfId="0" applyBorder="1" applyAlignment="1">
      <alignment horizontal="left"/>
    </xf>
    <xf numFmtId="0" fontId="2" fillId="0" borderId="0" xfId="0" applyFont="1" applyBorder="1" applyAlignment="1">
      <alignment horizontal="left" vertical="top" wrapText="1"/>
    </xf>
    <xf numFmtId="49" fontId="7" fillId="0" borderId="0" xfId="0" applyNumberFormat="1" applyFont="1" applyFill="1" applyBorder="1" applyAlignment="1" applyProtection="1">
      <alignment horizontal="left"/>
    </xf>
    <xf numFmtId="0" fontId="2" fillId="0" borderId="0" xfId="0" applyFont="1" applyFill="1" applyBorder="1" applyAlignment="1">
      <alignment horizontal="left"/>
    </xf>
    <xf numFmtId="0" fontId="0" fillId="0" borderId="0" xfId="0" applyNumberFormat="1" applyBorder="1"/>
    <xf numFmtId="0" fontId="0" fillId="0" borderId="0" xfId="0" applyNumberFormat="1" applyBorder="1" applyAlignment="1">
      <alignment horizontal="left"/>
    </xf>
    <xf numFmtId="0" fontId="0" fillId="0" borderId="0" xfId="0" applyAlignment="1">
      <alignment vertical="center"/>
    </xf>
    <xf numFmtId="0" fontId="4" fillId="0" borderId="0" xfId="0" applyFont="1" applyAlignment="1" applyProtection="1">
      <alignment vertical="center"/>
    </xf>
    <xf numFmtId="0" fontId="0" fillId="0" borderId="0" xfId="0" applyAlignment="1" applyProtection="1">
      <alignment vertical="center"/>
    </xf>
    <xf numFmtId="2" fontId="5" fillId="0" borderId="1" xfId="0" applyNumberFormat="1" applyFont="1" applyFill="1" applyBorder="1" applyAlignment="1" applyProtection="1">
      <alignment horizontal="center" vertical="center"/>
    </xf>
    <xf numFmtId="165" fontId="22" fillId="0" borderId="0" xfId="0" applyNumberFormat="1" applyFont="1" applyAlignment="1" applyProtection="1">
      <alignment horizontal="left" vertical="center" wrapText="1"/>
    </xf>
    <xf numFmtId="0" fontId="0" fillId="0" borderId="2" xfId="0" applyBorder="1" applyAlignment="1" applyProtection="1">
      <alignment vertical="center"/>
    </xf>
    <xf numFmtId="0" fontId="4" fillId="0" borderId="2" xfId="0" applyFont="1" applyBorder="1" applyAlignment="1" applyProtection="1">
      <alignment vertical="center"/>
    </xf>
    <xf numFmtId="0" fontId="0" fillId="0" borderId="3" xfId="0" applyBorder="1" applyAlignment="1" applyProtection="1">
      <alignment vertical="center"/>
    </xf>
    <xf numFmtId="0" fontId="0" fillId="0" borderId="0" xfId="0" applyBorder="1" applyAlignment="1" applyProtection="1">
      <alignment vertical="center"/>
    </xf>
    <xf numFmtId="2" fontId="0" fillId="0" borderId="0" xfId="0" applyNumberFormat="1" applyBorder="1" applyAlignment="1" applyProtection="1">
      <alignment vertical="center"/>
    </xf>
    <xf numFmtId="0" fontId="0" fillId="0" borderId="4" xfId="0" applyBorder="1" applyAlignment="1" applyProtection="1">
      <alignment vertical="center"/>
    </xf>
    <xf numFmtId="0" fontId="4" fillId="0" borderId="5" xfId="0" applyFont="1" applyBorder="1" applyAlignment="1" applyProtection="1">
      <alignment vertical="center"/>
    </xf>
    <xf numFmtId="2" fontId="4" fillId="0" borderId="5" xfId="0" applyNumberFormat="1" applyFont="1"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1" fontId="0" fillId="0" borderId="0" xfId="0" applyNumberFormat="1" applyAlignment="1" applyProtection="1">
      <alignment vertical="center"/>
      <protection locked="0"/>
    </xf>
    <xf numFmtId="49" fontId="1" fillId="0" borderId="0" xfId="0" applyNumberFormat="1" applyFont="1" applyBorder="1"/>
    <xf numFmtId="0" fontId="1" fillId="0" borderId="0" xfId="0" applyNumberFormat="1" applyFont="1" applyBorder="1" applyAlignment="1">
      <alignment horizontal="left"/>
    </xf>
    <xf numFmtId="49" fontId="1" fillId="0" borderId="0" xfId="0" applyNumberFormat="1" applyFont="1" applyBorder="1" applyAlignment="1">
      <alignment horizontal="left"/>
    </xf>
    <xf numFmtId="49" fontId="26" fillId="0" borderId="0" xfId="0" applyNumberFormat="1" applyFont="1" applyBorder="1" applyAlignment="1">
      <alignment horizontal="left"/>
    </xf>
    <xf numFmtId="49" fontId="26" fillId="0" borderId="0" xfId="0" applyNumberFormat="1" applyFont="1" applyBorder="1"/>
    <xf numFmtId="0" fontId="0" fillId="0" borderId="0" xfId="0" applyNumberFormat="1" applyAlignment="1" applyProtection="1">
      <alignment vertical="center"/>
      <protection locked="0"/>
    </xf>
    <xf numFmtId="0" fontId="23" fillId="0" borderId="0" xfId="0" applyNumberFormat="1" applyFont="1" applyFill="1" applyAlignment="1">
      <alignment vertical="center"/>
    </xf>
    <xf numFmtId="49" fontId="27" fillId="0" borderId="0" xfId="0" applyNumberFormat="1" applyFont="1" applyFill="1" applyAlignment="1">
      <alignment vertical="center"/>
    </xf>
    <xf numFmtId="0" fontId="5" fillId="0" borderId="0" xfId="0" applyFont="1" applyAlignment="1">
      <alignment vertical="center"/>
    </xf>
    <xf numFmtId="0" fontId="0" fillId="0" borderId="0" xfId="0" applyAlignment="1" applyProtection="1">
      <alignment vertical="center"/>
      <protection locked="0"/>
    </xf>
    <xf numFmtId="49" fontId="4" fillId="0" borderId="7" xfId="0" applyNumberFormat="1" applyFont="1" applyFill="1" applyBorder="1" applyAlignment="1" applyProtection="1">
      <alignment vertical="center"/>
      <protection locked="0"/>
    </xf>
    <xf numFmtId="2" fontId="4" fillId="2" borderId="1" xfId="0" applyNumberFormat="1" applyFont="1" applyFill="1" applyBorder="1" applyAlignment="1" applyProtection="1">
      <alignment horizontal="left" vertical="center" wrapText="1"/>
      <protection locked="0"/>
    </xf>
    <xf numFmtId="49" fontId="2" fillId="2" borderId="1"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0" fontId="0" fillId="0" borderId="0" xfId="0" applyBorder="1" applyAlignment="1">
      <alignment vertical="center"/>
    </xf>
    <xf numFmtId="0" fontId="0" fillId="0" borderId="0" xfId="0" applyBorder="1" applyAlignment="1" applyProtection="1">
      <alignment vertical="center"/>
      <protection locked="0"/>
    </xf>
    <xf numFmtId="4" fontId="3" fillId="2" borderId="1" xfId="0" applyNumberFormat="1" applyFont="1" applyFill="1" applyBorder="1" applyAlignment="1" applyProtection="1">
      <alignment horizontal="right" vertical="center"/>
    </xf>
    <xf numFmtId="0" fontId="10" fillId="0" borderId="0" xfId="0" applyFont="1" applyAlignment="1">
      <alignment vertical="center"/>
    </xf>
    <xf numFmtId="49" fontId="8" fillId="0" borderId="8"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0" fontId="18" fillId="0" borderId="0" xfId="0" applyNumberFormat="1" applyFont="1" applyProtection="1">
      <protection locked="0"/>
    </xf>
    <xf numFmtId="0" fontId="18" fillId="0" borderId="0" xfId="0" applyFont="1" applyProtection="1">
      <protection locked="0"/>
    </xf>
    <xf numFmtId="0" fontId="30" fillId="0" borderId="0" xfId="0" applyFont="1" applyFill="1"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6" fillId="0" borderId="0" xfId="0" applyFont="1" applyAlignment="1">
      <alignment vertical="center"/>
    </xf>
    <xf numFmtId="0" fontId="4" fillId="3" borderId="9" xfId="0" applyFont="1" applyFill="1" applyBorder="1" applyAlignment="1">
      <alignment horizontal="right" vertical="center"/>
    </xf>
    <xf numFmtId="0" fontId="6" fillId="3" borderId="8" xfId="0" applyFont="1" applyFill="1" applyBorder="1" applyAlignment="1" applyProtection="1">
      <alignment horizontal="right" vertical="center"/>
    </xf>
    <xf numFmtId="0" fontId="6" fillId="3" borderId="9" xfId="0" applyFont="1" applyFill="1" applyBorder="1" applyAlignment="1">
      <alignment horizontal="right" vertical="center"/>
    </xf>
    <xf numFmtId="0" fontId="6" fillId="3" borderId="8" xfId="0" applyFont="1" applyFill="1" applyBorder="1" applyAlignment="1">
      <alignment horizontal="right" vertical="center"/>
    </xf>
    <xf numFmtId="0" fontId="29" fillId="3" borderId="0" xfId="0" applyFont="1" applyFill="1" applyBorder="1" applyAlignment="1" applyProtection="1">
      <alignment horizontal="left" vertical="center"/>
      <protection locked="0"/>
    </xf>
    <xf numFmtId="0" fontId="2" fillId="3" borderId="9" xfId="0" applyFont="1" applyFill="1" applyBorder="1" applyAlignment="1">
      <alignment horizontal="right" vertical="center"/>
    </xf>
    <xf numFmtId="0" fontId="14" fillId="3" borderId="8" xfId="0" applyFont="1" applyFill="1" applyBorder="1" applyAlignment="1">
      <alignment horizontal="right" vertical="center"/>
    </xf>
    <xf numFmtId="0" fontId="2" fillId="3" borderId="8" xfId="0" applyFont="1" applyFill="1" applyBorder="1" applyAlignment="1">
      <alignment horizontal="right" vertical="center"/>
    </xf>
    <xf numFmtId="49" fontId="7" fillId="3" borderId="0" xfId="0" applyNumberFormat="1" applyFont="1" applyFill="1" applyBorder="1" applyAlignment="1" applyProtection="1">
      <alignment horizontal="right" vertical="center"/>
    </xf>
    <xf numFmtId="0" fontId="2" fillId="3" borderId="0" xfId="0" applyFont="1" applyFill="1" applyBorder="1" applyAlignment="1">
      <alignment horizontal="right" vertical="center"/>
    </xf>
    <xf numFmtId="0" fontId="2" fillId="3" borderId="6" xfId="0" applyFont="1" applyFill="1" applyBorder="1" applyAlignment="1">
      <alignment horizontal="right" vertical="center"/>
    </xf>
    <xf numFmtId="49" fontId="15" fillId="3" borderId="5" xfId="1" applyNumberFormat="1" applyFont="1" applyFill="1" applyBorder="1" applyAlignment="1" applyProtection="1">
      <alignment vertical="center"/>
      <protection locked="0"/>
    </xf>
    <xf numFmtId="49" fontId="15" fillId="3" borderId="6" xfId="1" applyNumberFormat="1" applyFont="1" applyFill="1" applyBorder="1" applyAlignment="1" applyProtection="1">
      <alignment vertical="center"/>
      <protection locked="0"/>
    </xf>
    <xf numFmtId="0" fontId="2" fillId="3" borderId="10" xfId="0" applyFont="1" applyFill="1" applyBorder="1" applyAlignment="1">
      <alignment vertical="center"/>
    </xf>
    <xf numFmtId="49" fontId="13" fillId="3" borderId="11" xfId="1" applyNumberFormat="1" applyFont="1" applyFill="1" applyBorder="1" applyAlignment="1" applyProtection="1">
      <alignment horizontal="left" vertical="center"/>
      <protection locked="0"/>
    </xf>
    <xf numFmtId="0" fontId="2" fillId="3" borderId="0" xfId="0" applyFont="1" applyFill="1" applyBorder="1" applyAlignment="1">
      <alignment vertical="center"/>
    </xf>
    <xf numFmtId="0" fontId="6" fillId="3" borderId="4" xfId="0" applyFont="1" applyFill="1" applyBorder="1" applyAlignment="1" applyProtection="1">
      <alignment horizontal="left" vertical="center"/>
      <protection locked="0"/>
    </xf>
    <xf numFmtId="0" fontId="4" fillId="3" borderId="0" xfId="0" applyFont="1" applyFill="1" applyBorder="1" applyAlignment="1" applyProtection="1">
      <alignment vertical="center"/>
      <protection locked="0"/>
    </xf>
    <xf numFmtId="0" fontId="6" fillId="3" borderId="0" xfId="0" applyFont="1" applyFill="1" applyBorder="1" applyAlignment="1">
      <alignment horizontal="right" vertical="center"/>
    </xf>
    <xf numFmtId="0" fontId="13" fillId="3" borderId="0" xfId="0" applyFont="1" applyFill="1" applyBorder="1" applyAlignment="1" applyProtection="1">
      <alignment horizontal="left" vertical="center"/>
      <protection locked="0"/>
    </xf>
    <xf numFmtId="0" fontId="11" fillId="3" borderId="8"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4"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0" xfId="0" applyFont="1" applyFill="1" applyBorder="1" applyAlignment="1">
      <alignment horizontal="center" vertical="center"/>
    </xf>
    <xf numFmtId="0" fontId="4" fillId="3" borderId="0" xfId="0" applyFont="1" applyFill="1" applyBorder="1" applyAlignment="1">
      <alignment horizontal="left" vertical="center" wrapText="1"/>
    </xf>
    <xf numFmtId="0" fontId="0" fillId="3" borderId="0" xfId="0" applyFill="1" applyBorder="1" applyAlignment="1">
      <alignment vertical="center"/>
    </xf>
    <xf numFmtId="0" fontId="0" fillId="3" borderId="4" xfId="0" applyFill="1" applyBorder="1" applyAlignment="1">
      <alignment vertical="center"/>
    </xf>
    <xf numFmtId="49" fontId="3" fillId="3" borderId="0" xfId="0" applyNumberFormat="1" applyFont="1" applyFill="1" applyBorder="1" applyAlignment="1" applyProtection="1">
      <alignment vertical="center"/>
    </xf>
    <xf numFmtId="0" fontId="2" fillId="3" borderId="8" xfId="0" applyFont="1" applyFill="1" applyBorder="1" applyAlignment="1" applyProtection="1">
      <alignment horizontal="right" vertical="center"/>
    </xf>
    <xf numFmtId="0" fontId="2" fillId="3" borderId="3" xfId="0" applyNumberFormat="1" applyFont="1" applyFill="1" applyBorder="1" applyAlignment="1">
      <alignment horizontal="right" vertical="center"/>
    </xf>
    <xf numFmtId="0" fontId="2" fillId="3" borderId="2" xfId="0" applyNumberFormat="1" applyFont="1" applyFill="1" applyBorder="1" applyAlignment="1">
      <alignment horizontal="right" vertical="center"/>
    </xf>
    <xf numFmtId="164" fontId="2" fillId="3" borderId="0" xfId="0" applyNumberFormat="1" applyFont="1" applyFill="1" applyBorder="1" applyAlignment="1">
      <alignment horizontal="left" vertical="center"/>
    </xf>
    <xf numFmtId="164" fontId="14" fillId="3" borderId="4" xfId="0" applyNumberFormat="1" applyFont="1" applyFill="1" applyBorder="1" applyAlignment="1" applyProtection="1">
      <alignment horizontal="left" vertical="center"/>
    </xf>
    <xf numFmtId="164" fontId="14" fillId="3" borderId="4" xfId="0" applyNumberFormat="1" applyFont="1" applyFill="1" applyBorder="1" applyAlignment="1" applyProtection="1">
      <alignment vertical="center"/>
    </xf>
    <xf numFmtId="0" fontId="2" fillId="3" borderId="0" xfId="0" applyFont="1" applyFill="1" applyBorder="1" applyAlignment="1" applyProtection="1">
      <alignment vertical="center"/>
      <protection locked="0"/>
    </xf>
    <xf numFmtId="0" fontId="2" fillId="3" borderId="6"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8" xfId="0" applyFont="1" applyFill="1" applyBorder="1" applyAlignment="1">
      <alignment vertical="center"/>
    </xf>
    <xf numFmtId="0" fontId="2" fillId="3" borderId="8" xfId="0" applyFont="1" applyFill="1" applyBorder="1" applyAlignment="1" applyProtection="1">
      <alignment vertical="center"/>
      <protection locked="0"/>
    </xf>
    <xf numFmtId="0" fontId="2" fillId="3" borderId="8" xfId="0" applyFont="1" applyFill="1" applyBorder="1" applyAlignment="1" applyProtection="1">
      <alignment vertical="center"/>
    </xf>
    <xf numFmtId="0" fontId="0" fillId="3" borderId="4" xfId="0" applyFill="1" applyBorder="1" applyAlignment="1" applyProtection="1">
      <alignment vertical="center"/>
    </xf>
    <xf numFmtId="0" fontId="3" fillId="3" borderId="0" xfId="0" applyFont="1" applyFill="1" applyBorder="1" applyAlignment="1" applyProtection="1">
      <alignment vertical="center"/>
      <protection locked="0"/>
    </xf>
    <xf numFmtId="0" fontId="2" fillId="3" borderId="4" xfId="0" applyFont="1" applyFill="1" applyBorder="1" applyAlignment="1" applyProtection="1">
      <alignment vertical="center"/>
    </xf>
    <xf numFmtId="4" fontId="2" fillId="3" borderId="0" xfId="0" applyNumberFormat="1" applyFont="1" applyFill="1" applyBorder="1" applyAlignment="1" applyProtection="1">
      <alignment horizontal="right" vertical="center"/>
    </xf>
    <xf numFmtId="0" fontId="2" fillId="3" borderId="6" xfId="0" applyFont="1" applyFill="1" applyBorder="1" applyAlignment="1">
      <alignment vertical="center"/>
    </xf>
    <xf numFmtId="0" fontId="21" fillId="3" borderId="0" xfId="0" applyFont="1" applyFill="1" applyBorder="1" applyAlignment="1" applyProtection="1">
      <alignment vertical="center"/>
    </xf>
    <xf numFmtId="0" fontId="0" fillId="0" borderId="0" xfId="0" applyFill="1" applyBorder="1" applyAlignment="1">
      <alignment vertical="center"/>
    </xf>
    <xf numFmtId="0" fontId="0" fillId="0" borderId="8" xfId="0" applyBorder="1" applyAlignment="1">
      <alignment vertical="center" wrapText="1"/>
    </xf>
    <xf numFmtId="0" fontId="0" fillId="0" borderId="0" xfId="0" applyBorder="1" applyAlignment="1">
      <alignment vertical="center" wrapText="1"/>
    </xf>
    <xf numFmtId="0" fontId="0" fillId="4" borderId="12" xfId="0" applyFill="1" applyBorder="1" applyAlignment="1">
      <alignment vertical="center"/>
    </xf>
    <xf numFmtId="0" fontId="0" fillId="4" borderId="9" xfId="0" applyFill="1" applyBorder="1" applyAlignment="1">
      <alignment vertical="center"/>
    </xf>
    <xf numFmtId="0" fontId="0" fillId="4" borderId="8" xfId="0" applyFill="1" applyBorder="1" applyAlignment="1">
      <alignment vertical="center"/>
    </xf>
    <xf numFmtId="0" fontId="25" fillId="4" borderId="8"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 fillId="3" borderId="0" xfId="0" applyFont="1" applyFill="1" applyBorder="1" applyAlignment="1" applyProtection="1">
      <alignment horizontal="right" vertical="center"/>
    </xf>
    <xf numFmtId="0" fontId="2" fillId="0" borderId="8" xfId="0" applyFont="1" applyFill="1" applyBorder="1" applyAlignment="1">
      <alignment horizontal="left" vertical="center" wrapText="1"/>
    </xf>
    <xf numFmtId="0" fontId="6" fillId="3" borderId="8" xfId="0" applyFont="1" applyFill="1" applyBorder="1" applyAlignment="1">
      <alignment horizontal="right" vertical="center"/>
    </xf>
    <xf numFmtId="0" fontId="2" fillId="0" borderId="0" xfId="0" applyFont="1" applyFill="1" applyBorder="1" applyAlignment="1">
      <alignment horizontal="left" vertical="center" wrapText="1"/>
    </xf>
    <xf numFmtId="4" fontId="3" fillId="3" borderId="13" xfId="0" applyNumberFormat="1" applyFont="1" applyFill="1" applyBorder="1" applyAlignment="1" applyProtection="1">
      <alignment horizontal="right" vertical="center"/>
    </xf>
    <xf numFmtId="0" fontId="2" fillId="3" borderId="14" xfId="0" applyFont="1" applyFill="1" applyBorder="1" applyAlignment="1" applyProtection="1">
      <alignment vertical="center"/>
    </xf>
    <xf numFmtId="0" fontId="0" fillId="3" borderId="15" xfId="0" applyFill="1" applyBorder="1" applyAlignment="1" applyProtection="1">
      <alignment vertical="center"/>
    </xf>
    <xf numFmtId="0" fontId="6" fillId="3" borderId="0" xfId="0" applyFont="1" applyFill="1" applyAlignment="1">
      <alignment horizontal="right" vertical="center"/>
    </xf>
    <xf numFmtId="0" fontId="25" fillId="3" borderId="0" xfId="0" applyFont="1" applyFill="1" applyBorder="1" applyAlignment="1" applyProtection="1">
      <alignment horizontal="left" vertical="center" wrapText="1"/>
      <protection locked="0"/>
    </xf>
    <xf numFmtId="0" fontId="25" fillId="3" borderId="4" xfId="0" applyFont="1" applyFill="1" applyBorder="1" applyAlignment="1" applyProtection="1">
      <alignment horizontal="left" vertical="center" wrapText="1"/>
      <protection locked="0"/>
    </xf>
    <xf numFmtId="0" fontId="2" fillId="0" borderId="16" xfId="0" applyFont="1" applyBorder="1" applyProtection="1"/>
    <xf numFmtId="0" fontId="0" fillId="0" borderId="2" xfId="0" applyBorder="1" applyProtection="1"/>
    <xf numFmtId="0" fontId="0" fillId="0" borderId="3" xfId="0" applyBorder="1" applyProtection="1"/>
    <xf numFmtId="0" fontId="20" fillId="0" borderId="8" xfId="0" applyNumberFormat="1" applyFont="1" applyFill="1" applyBorder="1" applyAlignment="1" applyProtection="1">
      <alignment vertical="center" wrapText="1"/>
    </xf>
    <xf numFmtId="0" fontId="20" fillId="0" borderId="0" xfId="0" applyNumberFormat="1" applyFont="1" applyFill="1" applyBorder="1" applyAlignment="1" applyProtection="1">
      <alignment vertical="center" wrapText="1"/>
    </xf>
    <xf numFmtId="0" fontId="20" fillId="0" borderId="4" xfId="0" applyNumberFormat="1" applyFont="1" applyFill="1" applyBorder="1" applyAlignment="1" applyProtection="1">
      <alignment vertical="center" wrapText="1"/>
    </xf>
    <xf numFmtId="0" fontId="6" fillId="0" borderId="0" xfId="0" applyNumberFormat="1" applyFont="1" applyBorder="1"/>
    <xf numFmtId="0" fontId="6" fillId="0" borderId="0" xfId="0" applyNumberFormat="1" applyFont="1" applyFill="1" applyBorder="1"/>
    <xf numFmtId="0" fontId="4" fillId="0" borderId="16" xfId="0" applyFont="1" applyBorder="1" applyAlignment="1" applyProtection="1">
      <alignment vertical="center"/>
    </xf>
    <xf numFmtId="0" fontId="4" fillId="0" borderId="8" xfId="0" applyFont="1" applyBorder="1" applyAlignment="1" applyProtection="1">
      <alignment vertical="center"/>
    </xf>
    <xf numFmtId="0" fontId="4" fillId="0" borderId="17" xfId="0" applyFont="1" applyBorder="1" applyAlignment="1" applyProtection="1">
      <alignment vertical="center"/>
    </xf>
    <xf numFmtId="49" fontId="6" fillId="0" borderId="10" xfId="0" applyNumberFormat="1" applyFont="1" applyFill="1" applyBorder="1" applyAlignment="1" applyProtection="1">
      <alignment vertical="center"/>
      <protection locked="0"/>
    </xf>
    <xf numFmtId="49" fontId="0" fillId="0" borderId="18" xfId="0" applyNumberFormat="1" applyFill="1" applyBorder="1" applyAlignment="1" applyProtection="1">
      <alignment vertical="center"/>
      <protection locked="0"/>
    </xf>
    <xf numFmtId="49" fontId="0" fillId="0" borderId="11" xfId="0" applyNumberFormat="1" applyFill="1" applyBorder="1" applyAlignment="1" applyProtection="1">
      <alignment vertical="center"/>
      <protection locked="0"/>
    </xf>
    <xf numFmtId="49" fontId="6" fillId="0" borderId="17" xfId="0" applyNumberFormat="1" applyFont="1" applyFill="1" applyBorder="1" applyAlignment="1" applyProtection="1">
      <alignment vertical="center"/>
      <protection locked="0"/>
    </xf>
    <xf numFmtId="49" fontId="0" fillId="0" borderId="5" xfId="0" applyNumberFormat="1" applyFill="1" applyBorder="1" applyAlignment="1" applyProtection="1">
      <alignment vertical="center"/>
      <protection locked="0"/>
    </xf>
    <xf numFmtId="49" fontId="0" fillId="0" borderId="6" xfId="0" applyNumberFormat="1" applyFill="1" applyBorder="1" applyAlignment="1" applyProtection="1">
      <alignment vertical="center"/>
      <protection locked="0"/>
    </xf>
    <xf numFmtId="49" fontId="0" fillId="0" borderId="10" xfId="0" applyNumberFormat="1" applyFill="1" applyBorder="1" applyAlignment="1" applyProtection="1">
      <alignment vertical="center"/>
      <protection locked="0"/>
    </xf>
    <xf numFmtId="49" fontId="15" fillId="0" borderId="10" xfId="1" applyNumberFormat="1" applyFont="1" applyFill="1" applyBorder="1" applyAlignment="1" applyProtection="1">
      <alignment vertical="center"/>
      <protection locked="0"/>
    </xf>
    <xf numFmtId="49" fontId="15" fillId="0" borderId="18" xfId="1" applyNumberFormat="1" applyFont="1" applyFill="1" applyBorder="1" applyAlignment="1" applyProtection="1">
      <alignment vertical="center"/>
      <protection locked="0"/>
    </xf>
    <xf numFmtId="49" fontId="15" fillId="0" borderId="11" xfId="1" applyNumberFormat="1" applyFont="1" applyFill="1" applyBorder="1" applyAlignment="1" applyProtection="1">
      <alignment vertical="center"/>
      <protection locked="0"/>
    </xf>
    <xf numFmtId="0" fontId="2" fillId="3" borderId="9" xfId="0" applyFont="1" applyFill="1" applyBorder="1" applyAlignment="1">
      <alignment vertical="center" wrapText="1"/>
    </xf>
    <xf numFmtId="49" fontId="2" fillId="2" borderId="10" xfId="0" applyNumberFormat="1" applyFont="1" applyFill="1" applyBorder="1" applyAlignment="1" applyProtection="1">
      <alignment vertical="center"/>
      <protection locked="0"/>
    </xf>
    <xf numFmtId="49" fontId="2" fillId="2" borderId="18" xfId="0" applyNumberFormat="1" applyFont="1" applyFill="1" applyBorder="1" applyAlignment="1" applyProtection="1">
      <alignment vertical="center"/>
      <protection locked="0"/>
    </xf>
    <xf numFmtId="49" fontId="2" fillId="2" borderId="11" xfId="0" applyNumberFormat="1" applyFont="1" applyFill="1" applyBorder="1" applyAlignment="1" applyProtection="1">
      <alignment vertical="center"/>
      <protection locked="0"/>
    </xf>
    <xf numFmtId="0" fontId="31" fillId="4" borderId="10" xfId="0" applyFont="1" applyFill="1" applyBorder="1" applyAlignment="1">
      <alignment horizontal="center" vertical="center"/>
    </xf>
    <xf numFmtId="0" fontId="31" fillId="4" borderId="18" xfId="0" applyFont="1" applyFill="1" applyBorder="1" applyAlignment="1">
      <alignment horizontal="center" vertical="center"/>
    </xf>
    <xf numFmtId="0" fontId="31" fillId="4" borderId="11" xfId="0" applyFont="1" applyFill="1" applyBorder="1" applyAlignment="1">
      <alignment horizontal="center" vertical="center"/>
    </xf>
    <xf numFmtId="49" fontId="2" fillId="3" borderId="0" xfId="0" applyNumberFormat="1" applyFont="1" applyFill="1" applyBorder="1" applyAlignment="1" applyProtection="1">
      <alignment vertical="center"/>
      <protection locked="0"/>
    </xf>
    <xf numFmtId="0" fontId="4" fillId="3" borderId="8"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3" fillId="2" borderId="10" xfId="0" applyFont="1" applyFill="1" applyBorder="1" applyAlignment="1" applyProtection="1">
      <alignment horizontal="left" vertical="center"/>
      <protection locked="0"/>
    </xf>
    <xf numFmtId="0" fontId="13" fillId="2" borderId="18" xfId="0"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165" fontId="22" fillId="0" borderId="0" xfId="0" applyNumberFormat="1" applyFont="1" applyAlignment="1" applyProtection="1">
      <alignment horizontal="left" vertical="center" wrapText="1"/>
    </xf>
    <xf numFmtId="0" fontId="20" fillId="3" borderId="16" xfId="0" applyFont="1" applyFill="1" applyBorder="1" applyAlignment="1" applyProtection="1">
      <alignment vertical="center"/>
    </xf>
    <xf numFmtId="0" fontId="20" fillId="3" borderId="2" xfId="0" applyFont="1" applyFill="1" applyBorder="1" applyAlignment="1" applyProtection="1">
      <alignment vertical="center"/>
    </xf>
    <xf numFmtId="0" fontId="20" fillId="3" borderId="17" xfId="0" applyFont="1" applyFill="1" applyBorder="1" applyAlignment="1">
      <alignment vertical="center"/>
    </xf>
    <xf numFmtId="0" fontId="20" fillId="3" borderId="6" xfId="0" applyFont="1" applyFill="1" applyBorder="1" applyAlignment="1">
      <alignment vertical="center"/>
    </xf>
    <xf numFmtId="0" fontId="21" fillId="3" borderId="8" xfId="0" applyFont="1" applyFill="1" applyBorder="1" applyAlignment="1" applyProtection="1">
      <alignment vertical="center"/>
    </xf>
    <xf numFmtId="0" fontId="21" fillId="3" borderId="0" xfId="0" applyFont="1" applyFill="1" applyBorder="1" applyAlignment="1" applyProtection="1">
      <alignment vertical="center"/>
    </xf>
    <xf numFmtId="0" fontId="21" fillId="3" borderId="8" xfId="0" applyFont="1" applyFill="1" applyBorder="1" applyAlignment="1" applyProtection="1">
      <alignment vertical="center" wrapText="1"/>
    </xf>
    <xf numFmtId="0" fontId="21" fillId="3" borderId="0" xfId="0" applyFont="1" applyFill="1" applyBorder="1" applyAlignment="1" applyProtection="1">
      <alignment vertical="center" wrapText="1"/>
    </xf>
    <xf numFmtId="0" fontId="3" fillId="0" borderId="1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1" xfId="0" applyFont="1" applyFill="1" applyBorder="1" applyAlignment="1">
      <alignment horizontal="center" vertical="center"/>
    </xf>
    <xf numFmtId="0" fontId="16" fillId="3" borderId="8" xfId="0" applyFont="1" applyFill="1" applyBorder="1" applyAlignment="1" applyProtection="1">
      <alignment vertical="center"/>
    </xf>
    <xf numFmtId="0" fontId="16" fillId="3" borderId="0" xfId="0" applyFont="1" applyFill="1" applyBorder="1" applyAlignment="1" applyProtection="1">
      <alignment vertical="center"/>
    </xf>
    <xf numFmtId="49" fontId="12" fillId="0" borderId="10" xfId="0" applyNumberFormat="1" applyFont="1" applyFill="1" applyBorder="1" applyAlignment="1" applyProtection="1">
      <alignment vertical="center"/>
      <protection locked="0"/>
    </xf>
    <xf numFmtId="49" fontId="12" fillId="0" borderId="18" xfId="0" applyNumberFormat="1" applyFont="1" applyFill="1" applyBorder="1" applyAlignment="1" applyProtection="1">
      <alignment vertical="center"/>
      <protection locked="0"/>
    </xf>
    <xf numFmtId="49" fontId="12" fillId="0" borderId="11" xfId="0" applyNumberFormat="1" applyFont="1" applyFill="1" applyBorder="1" applyAlignment="1" applyProtection="1">
      <alignment vertical="center"/>
      <protection locked="0"/>
    </xf>
    <xf numFmtId="0" fontId="16" fillId="0" borderId="8"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4" xfId="0" applyFont="1" applyFill="1" applyBorder="1" applyAlignment="1" applyProtection="1">
      <alignment horizontal="left" vertical="center" wrapText="1"/>
    </xf>
    <xf numFmtId="0" fontId="20" fillId="0" borderId="8" xfId="0" applyNumberFormat="1" applyFont="1" applyFill="1" applyBorder="1" applyAlignment="1" applyProtection="1">
      <alignment vertical="center" wrapText="1"/>
    </xf>
    <xf numFmtId="0" fontId="20" fillId="0" borderId="0" xfId="0" applyNumberFormat="1" applyFont="1" applyFill="1" applyBorder="1" applyAlignment="1" applyProtection="1">
      <alignment vertical="center" wrapText="1"/>
    </xf>
    <xf numFmtId="0" fontId="20" fillId="0" borderId="4" xfId="0" applyNumberFormat="1" applyFont="1" applyFill="1" applyBorder="1" applyAlignment="1" applyProtection="1">
      <alignment vertical="center" wrapText="1"/>
    </xf>
    <xf numFmtId="14" fontId="25" fillId="2" borderId="10" xfId="0" applyNumberFormat="1"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0" fontId="2" fillId="3" borderId="10" xfId="0" applyFont="1" applyFill="1" applyBorder="1" applyAlignment="1">
      <alignment horizontal="left" vertical="center"/>
    </xf>
    <xf numFmtId="0" fontId="2" fillId="3" borderId="18" xfId="0" applyFont="1" applyFill="1" applyBorder="1" applyAlignment="1">
      <alignment horizontal="left" vertical="center"/>
    </xf>
    <xf numFmtId="0" fontId="2" fillId="3" borderId="11" xfId="0" applyFont="1" applyFill="1" applyBorder="1" applyAlignment="1">
      <alignment horizontal="left" vertical="center"/>
    </xf>
    <xf numFmtId="0" fontId="2" fillId="3" borderId="16" xfId="0" applyFont="1" applyFill="1" applyBorder="1" applyAlignment="1" applyProtection="1">
      <alignment horizontal="right" vertical="center"/>
    </xf>
    <xf numFmtId="0" fontId="2" fillId="3" borderId="3" xfId="0" applyFont="1" applyFill="1" applyBorder="1" applyAlignment="1" applyProtection="1">
      <alignment horizontal="right" vertical="center"/>
    </xf>
    <xf numFmtId="0" fontId="2" fillId="3" borderId="16" xfId="0" applyFont="1" applyFill="1" applyBorder="1" applyAlignment="1">
      <alignment horizontal="right" vertical="center"/>
    </xf>
    <xf numFmtId="0" fontId="2" fillId="3" borderId="2" xfId="0" applyFont="1" applyFill="1" applyBorder="1" applyAlignment="1">
      <alignment horizontal="right" vertical="center"/>
    </xf>
    <xf numFmtId="0" fontId="2" fillId="3" borderId="8" xfId="0" applyFont="1" applyFill="1" applyBorder="1" applyAlignment="1" applyProtection="1">
      <alignment horizontal="right" vertical="center"/>
    </xf>
    <xf numFmtId="0" fontId="2" fillId="3" borderId="0" xfId="0" applyFont="1" applyFill="1" applyBorder="1" applyAlignment="1" applyProtection="1">
      <alignment horizontal="right" vertical="center"/>
    </xf>
    <xf numFmtId="0" fontId="2" fillId="3" borderId="4" xfId="0" applyFont="1" applyFill="1" applyBorder="1" applyAlignment="1" applyProtection="1">
      <alignment horizontal="right" vertical="center"/>
    </xf>
    <xf numFmtId="0" fontId="0" fillId="0" borderId="10" xfId="0" applyFill="1" applyBorder="1" applyAlignment="1" applyProtection="1">
      <alignment vertical="center"/>
      <protection locked="0"/>
    </xf>
    <xf numFmtId="0" fontId="0" fillId="0" borderId="11" xfId="0" applyFill="1" applyBorder="1" applyAlignment="1" applyProtection="1">
      <alignment vertical="center"/>
      <protection locked="0"/>
    </xf>
    <xf numFmtId="49" fontId="0" fillId="3" borderId="18" xfId="0" applyNumberFormat="1" applyFill="1" applyBorder="1" applyAlignment="1" applyProtection="1">
      <alignment vertical="center"/>
      <protection locked="0"/>
    </xf>
    <xf numFmtId="0" fontId="2" fillId="3" borderId="8"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5" fillId="3" borderId="16" xfId="0" applyFont="1" applyFill="1" applyBorder="1" applyAlignment="1">
      <alignment horizontal="left" vertical="center" wrapText="1"/>
    </xf>
    <xf numFmtId="0" fontId="25" fillId="3" borderId="2"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25" fillId="3" borderId="8"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25" fillId="3" borderId="4" xfId="0" applyFont="1" applyFill="1" applyBorder="1" applyAlignment="1">
      <alignment horizontal="left" vertical="center" wrapText="1"/>
    </xf>
    <xf numFmtId="0" fontId="32" fillId="4" borderId="10" xfId="0" applyFont="1" applyFill="1" applyBorder="1" applyAlignment="1">
      <alignment horizontal="center" vertical="center"/>
    </xf>
    <xf numFmtId="0" fontId="32" fillId="4" borderId="18" xfId="0" applyFont="1" applyFill="1" applyBorder="1" applyAlignment="1">
      <alignment horizontal="center" vertical="center"/>
    </xf>
    <xf numFmtId="0" fontId="32" fillId="4" borderId="11" xfId="0" applyFont="1" applyFill="1" applyBorder="1" applyAlignment="1">
      <alignment horizontal="center" vertical="center"/>
    </xf>
    <xf numFmtId="0" fontId="2" fillId="0" borderId="10" xfId="0" applyFont="1" applyFill="1" applyBorder="1" applyAlignment="1" applyProtection="1">
      <alignment vertical="center"/>
      <protection locked="0"/>
    </xf>
    <xf numFmtId="0" fontId="2" fillId="0" borderId="18" xfId="0" applyFont="1" applyFill="1" applyBorder="1" applyAlignment="1" applyProtection="1">
      <alignment vertical="center"/>
      <protection locked="0"/>
    </xf>
    <xf numFmtId="0" fontId="2" fillId="0" borderId="11" xfId="0" applyFont="1" applyFill="1" applyBorder="1" applyAlignment="1" applyProtection="1">
      <alignment vertical="center"/>
      <protection locked="0"/>
    </xf>
    <xf numFmtId="0" fontId="6" fillId="3" borderId="8" xfId="0" applyFont="1" applyFill="1" applyBorder="1" applyAlignment="1">
      <alignment horizontal="right" vertical="center"/>
    </xf>
    <xf numFmtId="0" fontId="6" fillId="3" borderId="4" xfId="0" applyFont="1" applyFill="1" applyBorder="1" applyAlignment="1">
      <alignment horizontal="right" vertical="center"/>
    </xf>
    <xf numFmtId="0" fontId="13" fillId="0" borderId="16" xfId="0" applyFont="1" applyFill="1" applyBorder="1" applyAlignment="1" applyProtection="1">
      <alignment horizontal="left" vertical="center"/>
      <protection locked="0"/>
    </xf>
    <xf numFmtId="0" fontId="13" fillId="0" borderId="3" xfId="0" applyFont="1" applyFill="1" applyBorder="1" applyAlignment="1" applyProtection="1">
      <alignment horizontal="left" vertical="center"/>
      <protection locked="0"/>
    </xf>
    <xf numFmtId="49" fontId="6" fillId="0" borderId="0"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0" fontId="6" fillId="0" borderId="10" xfId="0" applyFont="1" applyFill="1" applyBorder="1" applyAlignment="1" applyProtection="1">
      <alignment horizontal="left" vertical="center"/>
      <protection locked="0"/>
    </xf>
    <xf numFmtId="0" fontId="6" fillId="0" borderId="11" xfId="0" applyFont="1" applyFill="1" applyBorder="1" applyAlignment="1" applyProtection="1">
      <alignment horizontal="left" vertical="center"/>
      <protection locked="0"/>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16" fillId="0" borderId="8"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6" fillId="0" borderId="4" xfId="0" applyFont="1" applyFill="1" applyBorder="1" applyAlignment="1" applyProtection="1">
      <alignment vertical="center" wrapText="1"/>
    </xf>
    <xf numFmtId="0" fontId="16" fillId="0" borderId="17" xfId="0" applyFont="1" applyFill="1" applyBorder="1" applyAlignment="1" applyProtection="1">
      <alignment vertical="center" wrapText="1"/>
    </xf>
    <xf numFmtId="0" fontId="16" fillId="0" borderId="5" xfId="0" applyFont="1" applyFill="1" applyBorder="1" applyAlignment="1" applyProtection="1">
      <alignment vertical="center" wrapText="1"/>
    </xf>
    <xf numFmtId="0" fontId="16" fillId="0" borderId="6" xfId="0" applyFont="1" applyFill="1" applyBorder="1" applyAlignment="1" applyProtection="1">
      <alignment vertical="center" wrapText="1"/>
    </xf>
    <xf numFmtId="0" fontId="33" fillId="4" borderId="16" xfId="0" applyFont="1" applyFill="1" applyBorder="1" applyAlignment="1">
      <alignment vertical="center"/>
    </xf>
    <xf numFmtId="0" fontId="33" fillId="4" borderId="3" xfId="0" applyFont="1" applyFill="1" applyBorder="1" applyAlignment="1">
      <alignment vertical="center"/>
    </xf>
    <xf numFmtId="0" fontId="33" fillId="4" borderId="8" xfId="0" applyFont="1" applyFill="1" applyBorder="1" applyAlignment="1">
      <alignment vertical="center"/>
    </xf>
    <xf numFmtId="0" fontId="33" fillId="4" borderId="4" xfId="0" applyFont="1" applyFill="1" applyBorder="1" applyAlignment="1">
      <alignment vertical="center"/>
    </xf>
    <xf numFmtId="0" fontId="33" fillId="4" borderId="17" xfId="0" applyFont="1" applyFill="1" applyBorder="1" applyAlignment="1">
      <alignment vertical="center"/>
    </xf>
    <xf numFmtId="0" fontId="33" fillId="4" borderId="6" xfId="0" applyFont="1" applyFill="1" applyBorder="1" applyAlignment="1">
      <alignment vertical="center"/>
    </xf>
    <xf numFmtId="49" fontId="2" fillId="3" borderId="2" xfId="0" applyNumberFormat="1" applyFont="1" applyFill="1" applyBorder="1" applyAlignment="1" applyProtection="1">
      <alignment vertical="center" wrapText="1"/>
      <protection locked="0"/>
    </xf>
    <xf numFmtId="49" fontId="2" fillId="3" borderId="3" xfId="0" applyNumberFormat="1" applyFont="1" applyFill="1" applyBorder="1" applyAlignment="1" applyProtection="1">
      <alignment vertical="center" wrapText="1"/>
      <protection locked="0"/>
    </xf>
    <xf numFmtId="49" fontId="2" fillId="3" borderId="0" xfId="0" applyNumberFormat="1" applyFont="1" applyFill="1" applyBorder="1" applyAlignment="1" applyProtection="1">
      <alignment vertical="center" wrapText="1"/>
      <protection locked="0"/>
    </xf>
    <xf numFmtId="49" fontId="2" fillId="3" borderId="4" xfId="0" applyNumberFormat="1" applyFont="1" applyFill="1" applyBorder="1" applyAlignment="1" applyProtection="1">
      <alignment vertical="center" wrapText="1"/>
      <protection locked="0"/>
    </xf>
    <xf numFmtId="49" fontId="4" fillId="3" borderId="10" xfId="0" applyNumberFormat="1" applyFont="1" applyFill="1" applyBorder="1" applyAlignment="1" applyProtection="1">
      <alignment vertical="center"/>
      <protection locked="0"/>
    </xf>
    <xf numFmtId="49" fontId="4" fillId="3" borderId="18" xfId="0" applyNumberFormat="1" applyFont="1" applyFill="1" applyBorder="1" applyAlignment="1" applyProtection="1">
      <alignment vertical="center"/>
      <protection locked="0"/>
    </xf>
    <xf numFmtId="49" fontId="4" fillId="3" borderId="11" xfId="0" applyNumberFormat="1" applyFont="1" applyFill="1" applyBorder="1" applyAlignment="1" applyProtection="1">
      <alignment vertical="center"/>
      <protection locked="0"/>
    </xf>
    <xf numFmtId="0" fontId="12" fillId="3" borderId="16" xfId="0" applyFont="1" applyFill="1" applyBorder="1" applyAlignment="1">
      <alignment vertical="center"/>
    </xf>
    <xf numFmtId="0" fontId="12" fillId="3" borderId="2" xfId="0" applyFont="1" applyFill="1" applyBorder="1" applyAlignment="1">
      <alignment vertical="center"/>
    </xf>
    <xf numFmtId="0" fontId="12" fillId="3" borderId="3" xfId="0" applyFont="1" applyFill="1" applyBorder="1" applyAlignment="1">
      <alignment vertical="center"/>
    </xf>
    <xf numFmtId="0" fontId="34" fillId="4" borderId="16" xfId="0" applyFont="1" applyFill="1" applyBorder="1" applyAlignment="1">
      <alignment horizontal="center" vertical="center"/>
    </xf>
    <xf numFmtId="0" fontId="34" fillId="4" borderId="2" xfId="0" applyFont="1" applyFill="1" applyBorder="1" applyAlignment="1">
      <alignment horizontal="center" vertical="center"/>
    </xf>
    <xf numFmtId="0" fontId="34" fillId="4" borderId="3" xfId="0" applyFont="1" applyFill="1" applyBorder="1" applyAlignment="1">
      <alignment horizontal="center" vertical="center"/>
    </xf>
    <xf numFmtId="0" fontId="34" fillId="4" borderId="17" xfId="0" applyFont="1" applyFill="1" applyBorder="1" applyAlignment="1">
      <alignment horizontal="center" vertical="center"/>
    </xf>
    <xf numFmtId="0" fontId="34" fillId="4" borderId="5" xfId="0" applyFont="1" applyFill="1" applyBorder="1" applyAlignment="1">
      <alignment horizontal="center" vertical="center"/>
    </xf>
    <xf numFmtId="0" fontId="34" fillId="4" borderId="6" xfId="0" applyFont="1" applyFill="1" applyBorder="1" applyAlignment="1">
      <alignment horizontal="center" vertical="center"/>
    </xf>
    <xf numFmtId="49" fontId="8" fillId="0" borderId="8"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0" fontId="9" fillId="0" borderId="8"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5" fillId="0" borderId="8"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4" xfId="0" applyFont="1" applyFill="1" applyBorder="1" applyAlignment="1">
      <alignment horizontal="center" vertical="center"/>
    </xf>
    <xf numFmtId="49" fontId="2" fillId="0" borderId="10" xfId="0" applyNumberFormat="1" applyFont="1" applyFill="1" applyBorder="1" applyAlignment="1" applyProtection="1">
      <alignment vertical="center"/>
      <protection locked="0"/>
    </xf>
    <xf numFmtId="49" fontId="2" fillId="0" borderId="18"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49" fontId="6" fillId="0" borderId="17" xfId="0" applyNumberFormat="1" applyFont="1" applyFill="1" applyBorder="1" applyAlignment="1" applyProtection="1">
      <alignment horizontal="left" vertical="center"/>
      <protection locked="0"/>
    </xf>
    <xf numFmtId="49" fontId="6" fillId="0" borderId="5" xfId="0" applyNumberFormat="1" applyFont="1" applyFill="1" applyBorder="1" applyAlignment="1" applyProtection="1">
      <alignment horizontal="left" vertical="center"/>
      <protection locked="0"/>
    </xf>
    <xf numFmtId="49" fontId="6" fillId="0" borderId="6" xfId="0" applyNumberFormat="1" applyFont="1" applyFill="1" applyBorder="1" applyAlignment="1" applyProtection="1">
      <alignment horizontal="left" vertical="center"/>
      <protection locked="0"/>
    </xf>
    <xf numFmtId="49" fontId="6" fillId="0" borderId="10" xfId="0" applyNumberFormat="1" applyFont="1" applyFill="1" applyBorder="1" applyAlignment="1" applyProtection="1">
      <alignment horizontal="left" vertical="center"/>
      <protection locked="0"/>
    </xf>
    <xf numFmtId="49" fontId="6" fillId="0" borderId="11" xfId="0" applyNumberFormat="1" applyFont="1" applyFill="1" applyBorder="1" applyAlignment="1" applyProtection="1">
      <alignment horizontal="left" vertical="center"/>
      <protection locked="0"/>
    </xf>
    <xf numFmtId="0" fontId="13" fillId="0" borderId="10" xfId="0" applyFont="1" applyFill="1" applyBorder="1" applyAlignment="1" applyProtection="1">
      <alignment horizontal="left" vertical="center"/>
      <protection locked="0"/>
    </xf>
    <xf numFmtId="0" fontId="13" fillId="0" borderId="11" xfId="0" applyFont="1" applyFill="1" applyBorder="1" applyAlignment="1" applyProtection="1">
      <alignment horizontal="left" vertical="center"/>
      <protection locked="0"/>
    </xf>
    <xf numFmtId="0" fontId="4" fillId="3" borderId="8" xfId="0" applyFont="1" applyFill="1" applyBorder="1" applyAlignment="1">
      <alignment horizontal="right" vertical="center" wrapText="1"/>
    </xf>
    <xf numFmtId="0" fontId="4" fillId="3" borderId="0" xfId="0" applyFont="1" applyFill="1" applyBorder="1" applyAlignment="1">
      <alignment horizontal="right" vertical="center" wrapText="1"/>
    </xf>
    <xf numFmtId="0" fontId="3" fillId="3" borderId="8"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4" xfId="0" applyFont="1" applyFill="1" applyBorder="1" applyAlignment="1">
      <alignment horizontal="center" vertical="center"/>
    </xf>
    <xf numFmtId="0" fontId="0" fillId="0" borderId="0" xfId="0" applyNumberFormat="1" applyFont="1" applyFill="1" applyBorder="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Lines="6" dropStyle="combo" dx="25" fmlaLink="$E$93" fmlaRange="$B$93:$B$98" noThreeD="1" val="0"/>
</file>

<file path=xl/ctrlProps/ctrlProp2.xml><?xml version="1.0" encoding="utf-8"?>
<formControlPr xmlns="http://schemas.microsoft.com/office/spreadsheetml/2009/9/main" objectType="Drop" dropLines="3" dropStyle="combo" dx="25" fmlaLink="$E$99" fmlaRange="$B$99:$B$101" noThreeD="1" val="0"/>
</file>

<file path=xl/ctrlProps/ctrlProp3.xml><?xml version="1.0" encoding="utf-8"?>
<formControlPr xmlns="http://schemas.microsoft.com/office/spreadsheetml/2009/9/main" objectType="Drop" dropLines="3" dropStyle="combo" dx="25" fmlaLink="$E$103" fmlaRange="$B$103:$B$105" noThreeD="1" val="0"/>
</file>

<file path=xl/ctrlProps/ctrlProp4.xml><?xml version="1.0" encoding="utf-8"?>
<formControlPr xmlns="http://schemas.microsoft.com/office/spreadsheetml/2009/9/main" objectType="Drop" dropLines="52" dropStyle="combo" dx="25" fmlaLink="$B$91" fmlaRange="Designs!$B$4:$B$57" noThreeD="1" val="12"/>
</file>

<file path=xl/ctrlProps/ctrlProp5.xml><?xml version="1.0" encoding="utf-8"?>
<formControlPr xmlns="http://schemas.microsoft.com/office/spreadsheetml/2009/9/main" objectType="Radio" firstButton="1" fmlaLink="$E$109" noThreeD="1"/>
</file>

<file path=xl/ctrlProps/ctrlProp6.xml><?xml version="1.0" encoding="utf-8"?>
<formControlPr xmlns="http://schemas.microsoft.com/office/spreadsheetml/2009/9/main" objectType="Radio" checked="Checked" noThreeD="1"/>
</file>

<file path=xl/ctrlProps/ctrlProp7.xml><?xml version="1.0" encoding="utf-8"?>
<formControlPr xmlns="http://schemas.microsoft.com/office/spreadsheetml/2009/9/main" objectType="CheckBox" fmlaLink="$E$11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158750</xdr:colOff>
      <xdr:row>2</xdr:row>
      <xdr:rowOff>50800</xdr:rowOff>
    </xdr:from>
    <xdr:to>
      <xdr:col>1</xdr:col>
      <xdr:colOff>1955800</xdr:colOff>
      <xdr:row>7</xdr:row>
      <xdr:rowOff>228600</xdr:rowOff>
    </xdr:to>
    <xdr:pic>
      <xdr:nvPicPr>
        <xdr:cNvPr id="1116" name="Picture 2" descr="irc_logo_words_international.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8300" y="444500"/>
          <a:ext cx="1797050" cy="1250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2101850</xdr:colOff>
          <xdr:row>57</xdr:row>
          <xdr:rowOff>152400</xdr:rowOff>
        </xdr:from>
        <xdr:to>
          <xdr:col>3</xdr:col>
          <xdr:colOff>590550</xdr:colOff>
          <xdr:row>58</xdr:row>
          <xdr:rowOff>152400</xdr:rowOff>
        </xdr:to>
        <xdr:sp macro="" textlink="">
          <xdr:nvSpPr>
            <xdr:cNvPr id="1030" name="Drop Down 6" hidden="1">
              <a:extLst>
                <a:ext uri="{63B3BB69-23CF-44E3-9099-C40C66FF867C}">
                  <a14:compatExt spid="_x0000_s10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69</xdr:row>
          <xdr:rowOff>184150</xdr:rowOff>
        </xdr:from>
        <xdr:to>
          <xdr:col>7</xdr:col>
          <xdr:colOff>533400</xdr:colOff>
          <xdr:row>70</xdr:row>
          <xdr:rowOff>190500</xdr:rowOff>
        </xdr:to>
        <xdr:sp macro="" textlink="">
          <xdr:nvSpPr>
            <xdr:cNvPr id="1031" name="Drop Down 7" hidden="1">
              <a:extLst>
                <a:ext uri="{63B3BB69-23CF-44E3-9099-C40C66FF867C}">
                  <a14:compatExt spid="_x0000_s10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71</xdr:row>
          <xdr:rowOff>158750</xdr:rowOff>
        </xdr:from>
        <xdr:to>
          <xdr:col>7</xdr:col>
          <xdr:colOff>533400</xdr:colOff>
          <xdr:row>72</xdr:row>
          <xdr:rowOff>184150</xdr:rowOff>
        </xdr:to>
        <xdr:sp macro="" textlink="">
          <xdr:nvSpPr>
            <xdr:cNvPr id="1032" name="Drop Down 8" hidden="1">
              <a:extLst>
                <a:ext uri="{63B3BB69-23CF-44E3-9099-C40C66FF867C}">
                  <a14:compatExt spid="_x0000_s10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31750</xdr:rowOff>
        </xdr:from>
        <xdr:to>
          <xdr:col>7</xdr:col>
          <xdr:colOff>508000</xdr:colOff>
          <xdr:row>16</xdr:row>
          <xdr:rowOff>292100</xdr:rowOff>
        </xdr:to>
        <xdr:sp macro="" textlink="">
          <xdr:nvSpPr>
            <xdr:cNvPr id="1036" name="Drop Down 12" hidden="1">
              <a:extLst>
                <a:ext uri="{63B3BB69-23CF-44E3-9099-C40C66FF867C}">
                  <a14:compatExt spid="_x0000_s103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33</xdr:row>
          <xdr:rowOff>190500</xdr:rowOff>
        </xdr:from>
        <xdr:to>
          <xdr:col>6</xdr:col>
          <xdr:colOff>539750</xdr:colOff>
          <xdr:row>35</xdr:row>
          <xdr:rowOff>6350</xdr:rowOff>
        </xdr:to>
        <xdr:sp macro="" textlink="">
          <xdr:nvSpPr>
            <xdr:cNvPr id="1037" name="Option Button 13" hidden="1">
              <a:extLst>
                <a:ext uri="{63B3BB69-23CF-44E3-9099-C40C66FF867C}">
                  <a14:compatExt spid="_x0000_s103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190500</xdr:rowOff>
        </xdr:from>
        <xdr:to>
          <xdr:col>7</xdr:col>
          <xdr:colOff>596900</xdr:colOff>
          <xdr:row>35</xdr:row>
          <xdr:rowOff>6350</xdr:rowOff>
        </xdr:to>
        <xdr:sp macro="" textlink="">
          <xdr:nvSpPr>
            <xdr:cNvPr id="1038" name="Option Button 14" hidden="1">
              <a:extLst>
                <a:ext uri="{63B3BB69-23CF-44E3-9099-C40C66FF867C}">
                  <a14:compatExt spid="_x0000_s103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1644650</xdr:colOff>
          <xdr:row>50</xdr:row>
          <xdr:rowOff>76200</xdr:rowOff>
        </xdr:from>
        <xdr:to>
          <xdr:col>2</xdr:col>
          <xdr:colOff>273050</xdr:colOff>
          <xdr:row>51</xdr:row>
          <xdr:rowOff>101600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I AGREE</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8"/>
  </sheetPr>
  <dimension ref="A1:O112"/>
  <sheetViews>
    <sheetView showGridLines="0" tabSelected="1" workbookViewId="0">
      <selection activeCell="C14" sqref="C14:H14"/>
    </sheetView>
  </sheetViews>
  <sheetFormatPr defaultColWidth="9.1796875" defaultRowHeight="15.75" customHeight="1"/>
  <cols>
    <col min="1" max="1" width="3" style="55" customWidth="1"/>
    <col min="2" max="2" width="30.26953125" style="25" bestFit="1" customWidth="1"/>
    <col min="3" max="5" width="9.1796875" style="25"/>
    <col min="6" max="6" width="9.81640625" style="25" bestFit="1" customWidth="1"/>
    <col min="7" max="7" width="10.1796875" style="25" customWidth="1"/>
    <col min="8" max="8" width="9.81640625" style="25" customWidth="1"/>
    <col min="9" max="16384" width="9.1796875" style="25"/>
  </cols>
  <sheetData>
    <row r="1" spans="1:13" ht="15.75" customHeight="1">
      <c r="A1" s="253" t="s">
        <v>184</v>
      </c>
      <c r="B1" s="254"/>
      <c r="C1" s="254"/>
      <c r="D1" s="254"/>
      <c r="E1" s="254"/>
      <c r="F1" s="254"/>
      <c r="G1" s="254"/>
      <c r="H1" s="255"/>
      <c r="I1" s="237" t="s">
        <v>152</v>
      </c>
      <c r="J1" s="238"/>
      <c r="M1" s="67" t="s">
        <v>183</v>
      </c>
    </row>
    <row r="2" spans="1:13" ht="15.75" customHeight="1">
      <c r="A2" s="256"/>
      <c r="B2" s="257"/>
      <c r="C2" s="257"/>
      <c r="D2" s="257"/>
      <c r="E2" s="257"/>
      <c r="F2" s="257"/>
      <c r="G2" s="257"/>
      <c r="H2" s="258"/>
      <c r="I2" s="239"/>
      <c r="J2" s="240"/>
    </row>
    <row r="3" spans="1:13" ht="22.5" customHeight="1">
      <c r="A3" s="118"/>
      <c r="B3" s="65"/>
      <c r="C3" s="55"/>
      <c r="D3" s="55"/>
      <c r="E3" s="55"/>
      <c r="F3" s="55"/>
      <c r="G3" s="55"/>
      <c r="H3" s="66"/>
      <c r="I3" s="239"/>
      <c r="J3" s="240"/>
    </row>
    <row r="4" spans="1:13" ht="15.75" customHeight="1">
      <c r="A4" s="119"/>
      <c r="B4" s="259"/>
      <c r="C4" s="260"/>
      <c r="D4" s="260"/>
      <c r="E4" s="260"/>
      <c r="F4" s="260"/>
      <c r="G4" s="260"/>
      <c r="H4" s="261"/>
      <c r="I4" s="241"/>
      <c r="J4" s="242"/>
    </row>
    <row r="5" spans="1:13" ht="15.75" customHeight="1">
      <c r="A5" s="119"/>
      <c r="C5" s="224"/>
      <c r="D5" s="224"/>
      <c r="E5" s="224"/>
      <c r="F5" s="224"/>
      <c r="G5" s="224"/>
      <c r="H5" s="225"/>
      <c r="I5" s="64"/>
      <c r="J5" s="64"/>
    </row>
    <row r="6" spans="1:13" ht="15.75" customHeight="1">
      <c r="A6" s="119"/>
      <c r="B6" s="59"/>
      <c r="C6" s="60"/>
      <c r="D6" s="60"/>
      <c r="E6" s="60"/>
      <c r="F6" s="60"/>
      <c r="G6" s="60"/>
      <c r="H6" s="61"/>
      <c r="I6" s="64"/>
      <c r="J6" s="64"/>
    </row>
    <row r="7" spans="1:13" ht="15.75" customHeight="1">
      <c r="A7" s="119"/>
      <c r="B7" s="59"/>
      <c r="C7" s="60"/>
      <c r="D7" s="60"/>
      <c r="E7" s="60"/>
      <c r="F7" s="60"/>
      <c r="G7" s="60"/>
      <c r="H7" s="61"/>
      <c r="I7" s="64"/>
      <c r="J7" s="64"/>
    </row>
    <row r="8" spans="1:13" ht="20.25" customHeight="1">
      <c r="A8" s="119"/>
      <c r="H8" s="66"/>
    </row>
    <row r="9" spans="1:13" ht="15.75" customHeight="1">
      <c r="A9" s="120"/>
      <c r="B9" s="262" t="s">
        <v>178</v>
      </c>
      <c r="C9" s="263"/>
      <c r="D9" s="263"/>
      <c r="E9" s="263"/>
      <c r="F9" s="263"/>
      <c r="G9" s="263"/>
      <c r="H9" s="264"/>
    </row>
    <row r="10" spans="1:13" ht="15.75" customHeight="1">
      <c r="A10" s="120"/>
      <c r="B10" s="228" t="s">
        <v>103</v>
      </c>
      <c r="C10" s="229"/>
      <c r="D10" s="229"/>
      <c r="E10" s="229"/>
      <c r="F10" s="229"/>
      <c r="G10" s="229"/>
      <c r="H10" s="230"/>
    </row>
    <row r="11" spans="1:13" ht="15.75" customHeight="1">
      <c r="A11" s="120"/>
      <c r="B11" s="228" t="s">
        <v>64</v>
      </c>
      <c r="C11" s="229"/>
      <c r="D11" s="229"/>
      <c r="E11" s="229"/>
      <c r="F11" s="229"/>
      <c r="G11" s="229"/>
      <c r="H11" s="230"/>
    </row>
    <row r="12" spans="1:13" ht="15.75" customHeight="1">
      <c r="A12" s="120"/>
      <c r="B12" s="265"/>
      <c r="C12" s="266"/>
      <c r="D12" s="266"/>
      <c r="E12" s="266"/>
      <c r="F12" s="266"/>
      <c r="G12" s="266"/>
      <c r="H12" s="267"/>
    </row>
    <row r="13" spans="1:13" ht="15.75" customHeight="1">
      <c r="A13" s="120"/>
      <c r="B13" s="214" t="s">
        <v>148</v>
      </c>
      <c r="C13" s="215"/>
      <c r="D13" s="215"/>
      <c r="E13" s="215"/>
      <c r="F13" s="215"/>
      <c r="G13" s="215"/>
      <c r="H13" s="216"/>
    </row>
    <row r="14" spans="1:13" ht="15.75" customHeight="1">
      <c r="A14" s="120"/>
      <c r="B14" s="68" t="s">
        <v>170</v>
      </c>
      <c r="C14" s="271"/>
      <c r="D14" s="272"/>
      <c r="E14" s="272"/>
      <c r="F14" s="272"/>
      <c r="G14" s="272"/>
      <c r="H14" s="273"/>
    </row>
    <row r="15" spans="1:13" ht="15.75" customHeight="1">
      <c r="A15" s="120"/>
      <c r="B15" s="68" t="s">
        <v>171</v>
      </c>
      <c r="C15" s="274"/>
      <c r="D15" s="275"/>
      <c r="E15" s="250" t="s">
        <v>1</v>
      </c>
      <c r="F15" s="251"/>
      <c r="G15" s="251"/>
      <c r="H15" s="252"/>
    </row>
    <row r="16" spans="1:13" ht="15.75" customHeight="1">
      <c r="A16" s="120"/>
      <c r="B16" s="69" t="s">
        <v>163</v>
      </c>
      <c r="C16" s="226"/>
      <c r="D16" s="227"/>
      <c r="E16" s="220" t="s">
        <v>2</v>
      </c>
      <c r="F16" s="221"/>
      <c r="G16" s="222"/>
      <c r="H16" s="223"/>
    </row>
    <row r="17" spans="1:15" ht="25.5" customHeight="1">
      <c r="A17" s="120"/>
      <c r="B17" s="278" t="s">
        <v>143</v>
      </c>
      <c r="C17" s="279"/>
      <c r="D17" s="279"/>
      <c r="E17" s="247"/>
      <c r="F17" s="248"/>
      <c r="G17" s="248"/>
      <c r="H17" s="249"/>
    </row>
    <row r="18" spans="1:15" ht="15.75" customHeight="1">
      <c r="A18" s="120"/>
      <c r="B18" s="70" t="s">
        <v>3</v>
      </c>
      <c r="C18" s="276"/>
      <c r="D18" s="277"/>
      <c r="E18" s="243" t="s">
        <v>149</v>
      </c>
      <c r="F18" s="243"/>
      <c r="G18" s="243"/>
      <c r="H18" s="244"/>
    </row>
    <row r="19" spans="1:15" ht="15.75" customHeight="1">
      <c r="A19" s="120"/>
      <c r="B19" s="71"/>
      <c r="C19" s="72"/>
      <c r="D19" s="72"/>
      <c r="E19" s="245"/>
      <c r="F19" s="245"/>
      <c r="G19" s="245"/>
      <c r="H19" s="246"/>
    </row>
    <row r="20" spans="1:15" ht="15.75" customHeight="1">
      <c r="A20" s="120"/>
      <c r="B20" s="280" t="s">
        <v>99</v>
      </c>
      <c r="C20" s="281"/>
      <c r="D20" s="281"/>
      <c r="E20" s="281"/>
      <c r="F20" s="281"/>
      <c r="G20" s="281"/>
      <c r="H20" s="282"/>
    </row>
    <row r="21" spans="1:15" ht="15.75" customHeight="1">
      <c r="A21" s="120"/>
      <c r="B21" s="73" t="s">
        <v>4</v>
      </c>
      <c r="C21" s="268"/>
      <c r="D21" s="269"/>
      <c r="E21" s="269"/>
      <c r="F21" s="269"/>
      <c r="G21" s="269"/>
      <c r="H21" s="270"/>
    </row>
    <row r="22" spans="1:15" ht="15.75" customHeight="1">
      <c r="A22" s="120"/>
      <c r="B22" s="73" t="s">
        <v>5</v>
      </c>
      <c r="C22" s="145"/>
      <c r="D22" s="146"/>
      <c r="E22" s="146"/>
      <c r="F22" s="146"/>
      <c r="G22" s="146"/>
      <c r="H22" s="147"/>
    </row>
    <row r="23" spans="1:15" ht="15.75" customHeight="1">
      <c r="A23" s="120"/>
      <c r="B23" s="74" t="s">
        <v>6</v>
      </c>
      <c r="C23" s="182"/>
      <c r="D23" s="183"/>
      <c r="E23" s="183"/>
      <c r="F23" s="183"/>
      <c r="G23" s="183"/>
      <c r="H23" s="184"/>
    </row>
    <row r="24" spans="1:15" ht="15.75" customHeight="1">
      <c r="A24" s="120"/>
      <c r="B24" s="75" t="s">
        <v>7</v>
      </c>
      <c r="C24" s="145"/>
      <c r="D24" s="146"/>
      <c r="E24" s="146"/>
      <c r="F24" s="146"/>
      <c r="G24" s="146"/>
      <c r="H24" s="147"/>
    </row>
    <row r="25" spans="1:15" ht="15.75" customHeight="1">
      <c r="A25" s="120"/>
      <c r="B25" s="75" t="s">
        <v>8</v>
      </c>
      <c r="C25" s="145"/>
      <c r="D25" s="146"/>
      <c r="E25" s="146"/>
      <c r="F25" s="146"/>
      <c r="G25" s="146"/>
      <c r="H25" s="147"/>
    </row>
    <row r="26" spans="1:15" ht="15.75" customHeight="1">
      <c r="A26" s="120"/>
      <c r="B26" s="75" t="s">
        <v>9</v>
      </c>
      <c r="C26" s="145"/>
      <c r="D26" s="146"/>
      <c r="E26" s="146"/>
      <c r="F26" s="146"/>
      <c r="G26" s="146"/>
      <c r="H26" s="147"/>
      <c r="O26" s="25" t="s">
        <v>38</v>
      </c>
    </row>
    <row r="27" spans="1:15" ht="15.75" customHeight="1">
      <c r="A27" s="120"/>
      <c r="B27" s="75" t="s">
        <v>10</v>
      </c>
      <c r="C27" s="145"/>
      <c r="D27" s="146"/>
      <c r="E27" s="146"/>
      <c r="F27" s="146"/>
      <c r="G27" s="146"/>
      <c r="H27" s="147"/>
    </row>
    <row r="28" spans="1:15" ht="15.75" customHeight="1">
      <c r="A28" s="120"/>
      <c r="B28" s="75" t="s">
        <v>11</v>
      </c>
      <c r="C28" s="148"/>
      <c r="D28" s="149"/>
      <c r="E28" s="150"/>
      <c r="F28" s="76" t="s">
        <v>12</v>
      </c>
      <c r="G28" s="151"/>
      <c r="H28" s="147"/>
    </row>
    <row r="29" spans="1:15" ht="15.75" customHeight="1">
      <c r="A29" s="120"/>
      <c r="B29" s="73" t="s">
        <v>150</v>
      </c>
      <c r="C29" s="145"/>
      <c r="D29" s="146"/>
      <c r="E29" s="147"/>
      <c r="F29" s="77" t="s">
        <v>14</v>
      </c>
      <c r="G29" s="203"/>
      <c r="H29" s="204"/>
    </row>
    <row r="30" spans="1:15" ht="15.75" customHeight="1">
      <c r="A30" s="120"/>
      <c r="B30" s="75"/>
      <c r="C30" s="205"/>
      <c r="D30" s="205"/>
      <c r="E30" s="205"/>
      <c r="F30" s="78" t="s">
        <v>15</v>
      </c>
      <c r="G30" s="151"/>
      <c r="H30" s="147"/>
    </row>
    <row r="31" spans="1:15" ht="15.75" customHeight="1">
      <c r="A31" s="120"/>
      <c r="B31" s="206" t="s">
        <v>65</v>
      </c>
      <c r="C31" s="152"/>
      <c r="D31" s="153"/>
      <c r="E31" s="153"/>
      <c r="F31" s="153"/>
      <c r="G31" s="153"/>
      <c r="H31" s="154"/>
    </row>
    <row r="32" spans="1:15" ht="15.75" customHeight="1">
      <c r="A32" s="120"/>
      <c r="B32" s="207"/>
      <c r="C32" s="79"/>
      <c r="D32" s="79"/>
      <c r="E32" s="79"/>
      <c r="F32" s="79"/>
      <c r="G32" s="79"/>
      <c r="H32" s="80"/>
    </row>
    <row r="33" spans="1:8" ht="15.75" customHeight="1">
      <c r="A33" s="120"/>
      <c r="B33" s="193" t="s">
        <v>151</v>
      </c>
      <c r="C33" s="194"/>
      <c r="D33" s="194"/>
      <c r="E33" s="194"/>
      <c r="F33" s="194"/>
      <c r="G33" s="194"/>
      <c r="H33" s="195"/>
    </row>
    <row r="34" spans="1:8" ht="15.75" customHeight="1">
      <c r="A34" s="120"/>
      <c r="B34" s="217"/>
      <c r="C34" s="218"/>
      <c r="D34" s="218"/>
      <c r="E34" s="218"/>
      <c r="F34" s="218"/>
      <c r="G34" s="218"/>
      <c r="H34" s="219"/>
    </row>
    <row r="35" spans="1:8" ht="15.75" customHeight="1">
      <c r="A35" s="120"/>
      <c r="B35" s="196" t="s">
        <v>100</v>
      </c>
      <c r="C35" s="197"/>
      <c r="D35" s="51"/>
      <c r="E35" s="198" t="s">
        <v>101</v>
      </c>
      <c r="F35" s="199"/>
      <c r="G35" s="81"/>
      <c r="H35" s="82"/>
    </row>
    <row r="36" spans="1:8" ht="15.75" customHeight="1">
      <c r="A36" s="120"/>
      <c r="B36" s="75"/>
      <c r="C36" s="77"/>
      <c r="D36" s="77"/>
      <c r="E36" s="85"/>
      <c r="F36" s="85"/>
      <c r="G36" s="83"/>
      <c r="H36" s="84"/>
    </row>
    <row r="37" spans="1:8" ht="15.75" customHeight="1">
      <c r="A37" s="120"/>
      <c r="B37" s="214" t="s">
        <v>16</v>
      </c>
      <c r="C37" s="215"/>
      <c r="D37" s="215"/>
      <c r="E37" s="215"/>
      <c r="F37" s="215"/>
      <c r="G37" s="215"/>
      <c r="H37" s="216"/>
    </row>
    <row r="38" spans="1:8" ht="15.75" customHeight="1">
      <c r="A38" s="120"/>
      <c r="B38" s="208" t="s">
        <v>66</v>
      </c>
      <c r="C38" s="209"/>
      <c r="D38" s="209"/>
      <c r="E38" s="209"/>
      <c r="F38" s="209"/>
      <c r="G38" s="209"/>
      <c r="H38" s="210"/>
    </row>
    <row r="39" spans="1:8" s="13" customFormat="1" ht="21.75" customHeight="1">
      <c r="A39" s="121"/>
      <c r="B39" s="211"/>
      <c r="C39" s="212"/>
      <c r="D39" s="212"/>
      <c r="E39" s="212"/>
      <c r="F39" s="212"/>
      <c r="G39" s="212"/>
      <c r="H39" s="213"/>
    </row>
    <row r="40" spans="1:8" s="13" customFormat="1" ht="15.75" customHeight="1">
      <c r="A40" s="121"/>
      <c r="B40" s="71" t="s">
        <v>104</v>
      </c>
      <c r="C40" s="165"/>
      <c r="D40" s="166"/>
      <c r="E40" s="167"/>
      <c r="F40" s="86" t="s">
        <v>17</v>
      </c>
      <c r="G40" s="191"/>
      <c r="H40" s="192"/>
    </row>
    <row r="41" spans="1:8" s="13" customFormat="1" ht="15.75" customHeight="1">
      <c r="A41" s="121"/>
      <c r="B41" s="126"/>
      <c r="C41" s="87"/>
      <c r="D41" s="87"/>
      <c r="E41" s="87"/>
      <c r="F41" s="86"/>
      <c r="G41" s="132"/>
      <c r="H41" s="133"/>
    </row>
    <row r="42" spans="1:8" s="13" customFormat="1" ht="15.75" customHeight="1">
      <c r="A42" s="121"/>
      <c r="B42" s="134" t="s">
        <v>172</v>
      </c>
      <c r="C42" s="135"/>
      <c r="D42" s="135"/>
      <c r="E42" s="135"/>
      <c r="F42" s="135"/>
      <c r="G42" s="136"/>
      <c r="H42" s="133"/>
    </row>
    <row r="43" spans="1:8" s="13" customFormat="1" ht="15.75" customHeight="1">
      <c r="A43" s="121"/>
      <c r="B43" s="185" t="s">
        <v>181</v>
      </c>
      <c r="C43" s="186"/>
      <c r="D43" s="186"/>
      <c r="E43" s="186"/>
      <c r="F43" s="186"/>
      <c r="G43" s="187"/>
      <c r="H43" s="133"/>
    </row>
    <row r="44" spans="1:8" s="13" customFormat="1" ht="15.75" customHeight="1">
      <c r="A44" s="121"/>
      <c r="B44" s="185"/>
      <c r="C44" s="186"/>
      <c r="D44" s="186"/>
      <c r="E44" s="186"/>
      <c r="F44" s="186"/>
      <c r="G44" s="187"/>
      <c r="H44" s="133"/>
    </row>
    <row r="45" spans="1:8" s="13" customFormat="1" ht="15.75" customHeight="1">
      <c r="A45" s="121"/>
      <c r="B45" s="185"/>
      <c r="C45" s="186"/>
      <c r="D45" s="186"/>
      <c r="E45" s="186"/>
      <c r="F45" s="186"/>
      <c r="G45" s="187"/>
      <c r="H45" s="133"/>
    </row>
    <row r="46" spans="1:8" s="13" customFormat="1" ht="15.75" customHeight="1">
      <c r="A46" s="121"/>
      <c r="B46" s="185"/>
      <c r="C46" s="186"/>
      <c r="D46" s="186"/>
      <c r="E46" s="186"/>
      <c r="F46" s="186"/>
      <c r="G46" s="187"/>
      <c r="H46" s="133"/>
    </row>
    <row r="47" spans="1:8" s="13" customFormat="1" ht="9" customHeight="1">
      <c r="A47" s="121"/>
      <c r="B47" s="185"/>
      <c r="C47" s="186"/>
      <c r="D47" s="186"/>
      <c r="E47" s="186"/>
      <c r="F47" s="186"/>
      <c r="G47" s="187"/>
      <c r="H47" s="133"/>
    </row>
    <row r="48" spans="1:8" s="13" customFormat="1" ht="15.75" customHeight="1">
      <c r="A48" s="121"/>
      <c r="B48" s="188" t="s">
        <v>174</v>
      </c>
      <c r="C48" s="189"/>
      <c r="D48" s="189"/>
      <c r="E48" s="189"/>
      <c r="F48" s="189"/>
      <c r="G48" s="190"/>
      <c r="H48" s="133"/>
    </row>
    <row r="49" spans="1:13" s="13" customFormat="1" ht="15.75" customHeight="1">
      <c r="A49" s="121"/>
      <c r="B49" s="188"/>
      <c r="C49" s="189"/>
      <c r="D49" s="189"/>
      <c r="E49" s="189"/>
      <c r="F49" s="189"/>
      <c r="G49" s="190"/>
      <c r="H49" s="133"/>
    </row>
    <row r="50" spans="1:13" s="13" customFormat="1" ht="15.75" customHeight="1">
      <c r="A50" s="121"/>
      <c r="B50" s="188"/>
      <c r="C50" s="189"/>
      <c r="D50" s="189"/>
      <c r="E50" s="189"/>
      <c r="F50" s="189"/>
      <c r="G50" s="190"/>
      <c r="H50" s="133"/>
    </row>
    <row r="51" spans="1:13" s="13" customFormat="1" ht="15.75" customHeight="1">
      <c r="A51" s="121"/>
      <c r="B51" s="137"/>
      <c r="C51" s="138"/>
      <c r="D51" s="138"/>
      <c r="E51" s="138"/>
      <c r="F51" s="138"/>
      <c r="G51" s="139"/>
      <c r="H51" s="133"/>
    </row>
    <row r="52" spans="1:13" s="13" customFormat="1" ht="15.75" customHeight="1">
      <c r="A52" s="121"/>
      <c r="B52" s="137"/>
      <c r="C52" s="138"/>
      <c r="D52" s="138"/>
      <c r="E52" s="138"/>
      <c r="F52" s="138"/>
      <c r="G52" s="139"/>
      <c r="H52" s="133"/>
    </row>
    <row r="53" spans="1:13" s="13" customFormat="1" ht="15.75" customHeight="1">
      <c r="A53" s="121"/>
      <c r="B53" s="231" t="s">
        <v>173</v>
      </c>
      <c r="C53" s="232"/>
      <c r="D53" s="232"/>
      <c r="E53" s="232"/>
      <c r="F53" s="232"/>
      <c r="G53" s="233"/>
      <c r="H53" s="133"/>
    </row>
    <row r="54" spans="1:13" s="13" customFormat="1" ht="15.75" customHeight="1">
      <c r="A54" s="121"/>
      <c r="B54" s="234"/>
      <c r="C54" s="235"/>
      <c r="D54" s="235"/>
      <c r="E54" s="235"/>
      <c r="F54" s="235"/>
      <c r="G54" s="236"/>
      <c r="H54" s="133"/>
    </row>
    <row r="55" spans="1:13" ht="15.75" customHeight="1">
      <c r="A55" s="120"/>
      <c r="B55" s="159" t="s">
        <v>153</v>
      </c>
      <c r="C55" s="160"/>
      <c r="D55" s="160"/>
      <c r="E55" s="160"/>
      <c r="F55" s="160"/>
      <c r="G55" s="160"/>
      <c r="H55" s="161"/>
    </row>
    <row r="56" spans="1:13" ht="15.75" customHeight="1">
      <c r="A56" s="120"/>
      <c r="B56" s="88"/>
      <c r="C56" s="89"/>
      <c r="D56" s="89"/>
      <c r="E56" s="89"/>
      <c r="F56" s="89"/>
      <c r="G56" s="89"/>
      <c r="H56" s="90"/>
    </row>
    <row r="57" spans="1:13" ht="15.75" customHeight="1">
      <c r="A57" s="120"/>
      <c r="B57" s="163" t="s">
        <v>167</v>
      </c>
      <c r="C57" s="164"/>
      <c r="D57" s="52">
        <f>IF(Designs!B60=0,0,VLOOKUP(Designs!$B$60,Designs!$A$2:$C$57,3,FALSE))</f>
        <v>0</v>
      </c>
      <c r="E57" s="93" t="s">
        <v>52</v>
      </c>
      <c r="F57" s="131" t="s">
        <v>175</v>
      </c>
      <c r="G57" s="57">
        <f>D86</f>
        <v>0</v>
      </c>
      <c r="H57" s="123" t="s">
        <v>169</v>
      </c>
    </row>
    <row r="58" spans="1:13" ht="15.75" customHeight="1">
      <c r="A58" s="120"/>
      <c r="B58" s="91"/>
      <c r="C58" s="92"/>
      <c r="D58" s="92"/>
      <c r="E58" s="94"/>
      <c r="F58" s="122"/>
      <c r="G58" s="122"/>
      <c r="H58" s="122"/>
      <c r="I58" s="125"/>
    </row>
    <row r="59" spans="1:13" ht="15.75" customHeight="1">
      <c r="A59" s="120"/>
      <c r="B59" s="97" t="s">
        <v>20</v>
      </c>
      <c r="C59" s="162"/>
      <c r="D59" s="162"/>
      <c r="E59" s="96"/>
      <c r="F59" s="122"/>
      <c r="G59" s="122"/>
      <c r="H59" s="122"/>
      <c r="I59" s="125"/>
    </row>
    <row r="60" spans="1:13" ht="15.75" customHeight="1">
      <c r="A60" s="120"/>
      <c r="B60" s="75" t="s">
        <v>21</v>
      </c>
      <c r="C60" s="156"/>
      <c r="D60" s="157"/>
      <c r="E60" s="158"/>
      <c r="F60" s="83"/>
      <c r="G60" s="100"/>
      <c r="H60" s="95"/>
    </row>
    <row r="61" spans="1:13" ht="15.75" customHeight="1">
      <c r="A61" s="120"/>
      <c r="B61" s="75" t="s">
        <v>22</v>
      </c>
      <c r="C61" s="98" t="s">
        <v>23</v>
      </c>
      <c r="D61" s="53"/>
      <c r="E61" s="99" t="s">
        <v>24</v>
      </c>
      <c r="F61" s="53"/>
      <c r="G61" s="101" t="s">
        <v>25</v>
      </c>
      <c r="H61" s="95"/>
    </row>
    <row r="62" spans="1:13" ht="15.75" customHeight="1">
      <c r="A62" s="120"/>
      <c r="B62" s="200" t="s">
        <v>29</v>
      </c>
      <c r="C62" s="201"/>
      <c r="D62" s="201"/>
      <c r="E62" s="202"/>
      <c r="F62" s="53"/>
      <c r="G62" s="102" t="str">
        <f>G61</f>
        <v>Required for all cards</v>
      </c>
      <c r="H62" s="95"/>
      <c r="I62" s="58"/>
    </row>
    <row r="63" spans="1:13" ht="15.75" customHeight="1">
      <c r="A63" s="120"/>
      <c r="B63" s="97" t="s">
        <v>26</v>
      </c>
      <c r="C63" s="104" t="s">
        <v>18</v>
      </c>
      <c r="D63" s="53"/>
      <c r="E63" s="105" t="s">
        <v>19</v>
      </c>
      <c r="F63" s="53"/>
      <c r="G63" s="103"/>
      <c r="H63" s="95"/>
      <c r="I63" s="116"/>
      <c r="J63" s="117"/>
      <c r="K63" s="117"/>
      <c r="L63" s="117"/>
      <c r="M63" s="117"/>
    </row>
    <row r="64" spans="1:13" ht="15.75" customHeight="1">
      <c r="A64" s="120"/>
      <c r="B64" s="155" t="s">
        <v>30</v>
      </c>
      <c r="C64" s="156"/>
      <c r="D64" s="157"/>
      <c r="E64" s="157"/>
      <c r="F64" s="157"/>
      <c r="G64" s="158"/>
      <c r="H64" s="95"/>
      <c r="I64" s="116"/>
      <c r="J64" s="117"/>
      <c r="K64" s="117"/>
      <c r="L64" s="117"/>
      <c r="M64" s="117"/>
    </row>
    <row r="65" spans="1:13" ht="15.75" customHeight="1">
      <c r="A65" s="120"/>
      <c r="B65" s="155"/>
      <c r="C65" s="156"/>
      <c r="D65" s="157"/>
      <c r="E65" s="157"/>
      <c r="F65" s="157"/>
      <c r="G65" s="158"/>
      <c r="H65" s="95"/>
      <c r="I65" s="116"/>
      <c r="J65" s="117"/>
      <c r="K65" s="117"/>
      <c r="L65" s="117"/>
      <c r="M65" s="117"/>
    </row>
    <row r="66" spans="1:13" ht="15.75" customHeight="1">
      <c r="A66" s="120"/>
      <c r="B66" s="106"/>
      <c r="C66" s="156"/>
      <c r="D66" s="157"/>
      <c r="E66" s="157"/>
      <c r="F66" s="157"/>
      <c r="G66" s="158"/>
      <c r="H66" s="95"/>
      <c r="I66" s="116"/>
      <c r="J66" s="117"/>
      <c r="K66" s="117"/>
      <c r="L66" s="117"/>
      <c r="M66" s="117"/>
    </row>
    <row r="67" spans="1:13" ht="15.75" customHeight="1">
      <c r="A67" s="120"/>
      <c r="B67" s="107"/>
      <c r="C67" s="110"/>
      <c r="D67" s="124"/>
      <c r="E67" s="124"/>
      <c r="F67" s="122"/>
      <c r="G67" s="122"/>
      <c r="H67" s="123"/>
      <c r="I67" s="127"/>
      <c r="J67" s="117"/>
      <c r="K67" s="117"/>
      <c r="L67" s="117"/>
    </row>
    <row r="68" spans="1:13" ht="15.75" customHeight="1" thickBot="1">
      <c r="A68" s="120"/>
      <c r="B68" s="108"/>
      <c r="C68" s="83"/>
      <c r="D68" s="83"/>
      <c r="E68" s="103"/>
      <c r="F68" s="112">
        <f>IF(E99=2,F69-G57,0)</f>
        <v>0</v>
      </c>
      <c r="G68" s="111" t="s">
        <v>67</v>
      </c>
      <c r="H68" s="95"/>
    </row>
    <row r="69" spans="1:13" ht="15.75" customHeight="1" thickBot="1">
      <c r="A69" s="120"/>
      <c r="B69" s="169" t="s">
        <v>168</v>
      </c>
      <c r="C69" s="170"/>
      <c r="D69" s="170"/>
      <c r="E69" s="170"/>
      <c r="F69" s="128">
        <f>IF(E99=2,G57*1.2,0)</f>
        <v>0</v>
      </c>
      <c r="G69" s="129" t="s">
        <v>27</v>
      </c>
      <c r="H69" s="130"/>
    </row>
    <row r="70" spans="1:13" ht="15.75" customHeight="1">
      <c r="A70" s="120"/>
      <c r="B70" s="171" t="s">
        <v>162</v>
      </c>
      <c r="C70" s="172"/>
      <c r="D70" s="54"/>
      <c r="E70" s="113"/>
      <c r="F70" s="83"/>
      <c r="G70" s="105"/>
      <c r="H70" s="109"/>
    </row>
    <row r="71" spans="1:13" ht="15.75" customHeight="1">
      <c r="A71" s="120"/>
      <c r="B71" s="173" t="s">
        <v>28</v>
      </c>
      <c r="C71" s="174"/>
      <c r="D71" s="174"/>
      <c r="E71" s="174"/>
      <c r="F71" s="174"/>
      <c r="G71" s="105"/>
      <c r="H71" s="109"/>
    </row>
    <row r="72" spans="1:13" ht="15.75" customHeight="1">
      <c r="A72" s="120"/>
      <c r="B72" s="180" t="s">
        <v>31</v>
      </c>
      <c r="C72" s="181"/>
      <c r="D72" s="181"/>
      <c r="E72" s="181"/>
      <c r="F72" s="181"/>
      <c r="G72" s="105"/>
      <c r="H72" s="109"/>
    </row>
    <row r="73" spans="1:13" ht="15.75" customHeight="1">
      <c r="A73" s="120"/>
      <c r="B73" s="175" t="s">
        <v>54</v>
      </c>
      <c r="C73" s="176"/>
      <c r="D73" s="176"/>
      <c r="E73" s="176"/>
      <c r="F73" s="176"/>
      <c r="G73" s="114"/>
      <c r="H73" s="109"/>
    </row>
    <row r="74" spans="1:13" ht="15.75" customHeight="1">
      <c r="A74" s="120"/>
      <c r="B74" s="177" t="s">
        <v>106</v>
      </c>
      <c r="C74" s="178"/>
      <c r="D74" s="178"/>
      <c r="E74" s="178"/>
      <c r="F74" s="178"/>
      <c r="G74" s="178"/>
      <c r="H74" s="179"/>
    </row>
    <row r="75" spans="1:13" ht="15.75" customHeight="1">
      <c r="A75" s="115"/>
    </row>
    <row r="76" spans="1:13" ht="15.75" customHeight="1">
      <c r="A76" s="115"/>
      <c r="B76" s="26" t="s">
        <v>53</v>
      </c>
      <c r="C76" s="27"/>
      <c r="D76" s="27"/>
      <c r="E76" s="27"/>
      <c r="F76" s="27"/>
      <c r="G76" s="27"/>
      <c r="H76" s="27"/>
    </row>
    <row r="77" spans="1:13" ht="15.75" customHeight="1">
      <c r="A77" s="115"/>
      <c r="B77" s="26" t="s">
        <v>165</v>
      </c>
      <c r="C77" s="27"/>
      <c r="D77" s="28">
        <v>12.8</v>
      </c>
      <c r="E77" s="27" t="s">
        <v>41</v>
      </c>
      <c r="F77" s="168" t="s">
        <v>42</v>
      </c>
      <c r="G77" s="168"/>
      <c r="H77" s="168"/>
      <c r="I77" s="168"/>
    </row>
    <row r="78" spans="1:13" ht="15.75" customHeight="1">
      <c r="A78" s="115"/>
      <c r="B78" s="26" t="s">
        <v>166</v>
      </c>
      <c r="C78" s="27"/>
      <c r="D78" s="28">
        <v>13.5</v>
      </c>
      <c r="E78" s="27"/>
      <c r="F78" s="168"/>
      <c r="G78" s="168"/>
      <c r="H78" s="168"/>
      <c r="I78" s="168"/>
    </row>
    <row r="79" spans="1:13" ht="15.75" customHeight="1">
      <c r="A79" s="115"/>
      <c r="B79" s="26" t="s">
        <v>43</v>
      </c>
      <c r="C79" s="27"/>
      <c r="D79" s="28">
        <v>18.899999999999999</v>
      </c>
      <c r="E79" s="27" t="s">
        <v>41</v>
      </c>
      <c r="F79" s="168"/>
      <c r="G79" s="168"/>
      <c r="H79" s="168"/>
      <c r="I79" s="168"/>
    </row>
    <row r="80" spans="1:13" ht="15.75" customHeight="1">
      <c r="A80" s="115"/>
      <c r="B80" s="26"/>
      <c r="C80" s="27"/>
      <c r="D80" s="27"/>
      <c r="E80" s="27"/>
      <c r="F80" s="27"/>
      <c r="G80" s="27"/>
      <c r="H80" s="27"/>
      <c r="I80" s="29"/>
    </row>
    <row r="81" spans="1:9" ht="15.75" customHeight="1">
      <c r="A81" s="115"/>
      <c r="B81" s="142" t="s">
        <v>44</v>
      </c>
      <c r="C81" s="30"/>
      <c r="D81" s="31" t="s">
        <v>45</v>
      </c>
      <c r="E81" s="30"/>
      <c r="F81" s="32"/>
      <c r="G81" s="27"/>
      <c r="H81" s="27"/>
      <c r="I81" s="29"/>
    </row>
    <row r="82" spans="1:9" ht="15.75" customHeight="1">
      <c r="A82" s="115"/>
      <c r="B82" s="143" t="s">
        <v>46</v>
      </c>
      <c r="C82" s="33"/>
      <c r="D82" s="34">
        <f>D57</f>
        <v>0</v>
      </c>
      <c r="E82" s="33" t="s">
        <v>47</v>
      </c>
      <c r="F82" s="35"/>
      <c r="G82" s="27"/>
      <c r="H82" s="27"/>
      <c r="I82" s="27"/>
    </row>
    <row r="83" spans="1:9" ht="15.75" customHeight="1">
      <c r="A83" s="115"/>
      <c r="B83" s="143" t="s">
        <v>48</v>
      </c>
      <c r="C83" s="33"/>
      <c r="D83" s="34">
        <f>IF(D82&gt;11.99,IF(D82&gt;17.99,D79,D78),D77)</f>
        <v>12.8</v>
      </c>
      <c r="E83" s="33"/>
      <c r="F83" s="35"/>
      <c r="G83" s="27"/>
      <c r="H83" s="27"/>
      <c r="I83" s="27"/>
    </row>
    <row r="84" spans="1:9" ht="15.75" customHeight="1">
      <c r="A84" s="115"/>
      <c r="B84" s="143" t="s">
        <v>49</v>
      </c>
      <c r="C84" s="33"/>
      <c r="D84" s="34">
        <f>D82*D83</f>
        <v>0</v>
      </c>
      <c r="E84" s="33"/>
      <c r="F84" s="35"/>
      <c r="G84" s="27"/>
      <c r="H84" s="27"/>
      <c r="I84" s="27"/>
    </row>
    <row r="85" spans="1:9" ht="15.75" customHeight="1">
      <c r="A85" s="115"/>
      <c r="B85" s="143" t="s">
        <v>50</v>
      </c>
      <c r="C85" s="33"/>
      <c r="D85" s="34">
        <f>IF(E103=2,D84,0)</f>
        <v>0</v>
      </c>
      <c r="E85" s="33"/>
      <c r="F85" s="35"/>
      <c r="G85" s="27"/>
      <c r="H85" s="27"/>
      <c r="I85" s="27"/>
    </row>
    <row r="86" spans="1:9" ht="15.75" customHeight="1">
      <c r="A86" s="115"/>
      <c r="B86" s="144" t="s">
        <v>51</v>
      </c>
      <c r="C86" s="36"/>
      <c r="D86" s="37">
        <f>SUM(D84:D85)</f>
        <v>0</v>
      </c>
      <c r="E86" s="38"/>
      <c r="F86" s="39"/>
      <c r="G86" s="27"/>
      <c r="H86" s="27"/>
      <c r="I86" s="27"/>
    </row>
    <row r="87" spans="1:9" ht="15.75" customHeight="1">
      <c r="B87" s="27"/>
      <c r="C87" s="27"/>
      <c r="D87" s="27"/>
      <c r="E87" s="27"/>
      <c r="F87" s="27"/>
      <c r="G87" s="27"/>
      <c r="H87" s="27"/>
      <c r="I87" s="27"/>
    </row>
    <row r="88" spans="1:9" ht="15.75" customHeight="1">
      <c r="I88" s="27"/>
    </row>
    <row r="89" spans="1:9" ht="15.75" customHeight="1">
      <c r="B89" s="49" t="s">
        <v>144</v>
      </c>
      <c r="I89" s="27"/>
    </row>
    <row r="90" spans="1:9" s="50" customFormat="1" ht="15.75" hidden="1" customHeight="1">
      <c r="A90" s="56"/>
    </row>
    <row r="91" spans="1:9" s="50" customFormat="1" ht="15.75" hidden="1" customHeight="1">
      <c r="A91" s="56"/>
      <c r="B91" s="46">
        <v>1</v>
      </c>
      <c r="C91" s="50" t="s">
        <v>69</v>
      </c>
    </row>
    <row r="92" spans="1:9" s="50" customFormat="1" ht="15.75" hidden="1" customHeight="1">
      <c r="A92" s="56"/>
    </row>
    <row r="93" spans="1:9" s="50" customFormat="1" ht="15.75" hidden="1" customHeight="1">
      <c r="A93" s="56"/>
      <c r="B93" s="50" t="s">
        <v>32</v>
      </c>
      <c r="E93" s="40">
        <v>1</v>
      </c>
      <c r="F93" s="50" t="s">
        <v>20</v>
      </c>
    </row>
    <row r="94" spans="1:9" s="50" customFormat="1" ht="15.75" hidden="1" customHeight="1">
      <c r="A94" s="56"/>
      <c r="B94" s="50" t="s">
        <v>33</v>
      </c>
      <c r="E94" s="40"/>
    </row>
    <row r="95" spans="1:9" s="50" customFormat="1" ht="15.75" hidden="1" customHeight="1">
      <c r="A95" s="56"/>
      <c r="B95" s="50" t="s">
        <v>68</v>
      </c>
      <c r="E95" s="40"/>
    </row>
    <row r="96" spans="1:9" s="50" customFormat="1" ht="15.75" hidden="1" customHeight="1">
      <c r="A96" s="56"/>
      <c r="B96" s="50" t="s">
        <v>34</v>
      </c>
      <c r="E96" s="40"/>
    </row>
    <row r="97" spans="1:8" s="50" customFormat="1" ht="15.75" hidden="1" customHeight="1">
      <c r="A97" s="56"/>
      <c r="B97" s="50" t="s">
        <v>35</v>
      </c>
      <c r="E97" s="40"/>
    </row>
    <row r="98" spans="1:8" s="50" customFormat="1" ht="15.75" hidden="1" customHeight="1">
      <c r="A98" s="56"/>
      <c r="B98" s="50" t="s">
        <v>105</v>
      </c>
      <c r="E98" s="40"/>
    </row>
    <row r="99" spans="1:8" s="50" customFormat="1" ht="15.75" hidden="1" customHeight="1">
      <c r="A99" s="56"/>
      <c r="B99" s="50" t="s">
        <v>32</v>
      </c>
      <c r="E99" s="40">
        <v>1</v>
      </c>
      <c r="F99" s="50" t="s">
        <v>39</v>
      </c>
    </row>
    <row r="100" spans="1:8" s="50" customFormat="1" ht="15.75" hidden="1" customHeight="1">
      <c r="A100" s="56"/>
      <c r="B100" s="50" t="s">
        <v>36</v>
      </c>
      <c r="E100" s="40"/>
    </row>
    <row r="101" spans="1:8" s="50" customFormat="1" ht="15.75" hidden="1" customHeight="1">
      <c r="A101" s="56"/>
      <c r="B101" s="50" t="s">
        <v>37</v>
      </c>
      <c r="E101" s="40"/>
    </row>
    <row r="102" spans="1:8" s="50" customFormat="1" ht="15.75" hidden="1" customHeight="1">
      <c r="A102" s="56"/>
      <c r="E102" s="40"/>
    </row>
    <row r="103" spans="1:8" s="50" customFormat="1" ht="15.75" hidden="1" customHeight="1">
      <c r="A103" s="56"/>
      <c r="B103" s="50" t="s">
        <v>32</v>
      </c>
      <c r="E103" s="40">
        <v>1</v>
      </c>
      <c r="F103" s="50" t="s">
        <v>40</v>
      </c>
      <c r="G103" s="50" t="b">
        <v>0</v>
      </c>
      <c r="H103" s="50" t="s">
        <v>98</v>
      </c>
    </row>
    <row r="104" spans="1:8" s="50" customFormat="1" ht="15.75" hidden="1" customHeight="1">
      <c r="A104" s="56"/>
      <c r="B104" s="50" t="s">
        <v>36</v>
      </c>
    </row>
    <row r="105" spans="1:8" s="50" customFormat="1" ht="15.75" hidden="1" customHeight="1">
      <c r="A105" s="56"/>
      <c r="B105" s="50" t="s">
        <v>37</v>
      </c>
    </row>
    <row r="106" spans="1:8" s="50" customFormat="1" ht="15.75" hidden="1" customHeight="1">
      <c r="A106" s="56"/>
      <c r="E106" s="40"/>
    </row>
    <row r="107" spans="1:8" s="50" customFormat="1" ht="15.75" hidden="1" customHeight="1">
      <c r="A107" s="56"/>
      <c r="E107" s="40" t="b">
        <v>0</v>
      </c>
      <c r="F107" s="50" t="s">
        <v>107</v>
      </c>
    </row>
    <row r="108" spans="1:8" s="50" customFormat="1" ht="15.75" hidden="1" customHeight="1">
      <c r="A108" s="56"/>
      <c r="E108" s="50" t="b">
        <v>0</v>
      </c>
      <c r="F108" s="50" t="s">
        <v>108</v>
      </c>
    </row>
    <row r="109" spans="1:8" s="50" customFormat="1" ht="15.75" hidden="1" customHeight="1">
      <c r="A109" s="56"/>
      <c r="E109" s="50">
        <v>2</v>
      </c>
      <c r="F109" s="50" t="s">
        <v>102</v>
      </c>
    </row>
    <row r="110" spans="1:8" s="50" customFormat="1" ht="15.75" hidden="1" customHeight="1">
      <c r="A110" s="56"/>
    </row>
    <row r="111" spans="1:8" s="50" customFormat="1" ht="15.75" hidden="1" customHeight="1">
      <c r="A111" s="56"/>
      <c r="E111" s="50" t="b">
        <v>0</v>
      </c>
      <c r="F111" s="50" t="s">
        <v>97</v>
      </c>
    </row>
    <row r="112" spans="1:8" ht="15.75" hidden="1" customHeight="1"/>
  </sheetData>
  <sheetProtection password="C63C" sheet="1" objects="1" scenarios="1" selectLockedCells="1"/>
  <mergeCells count="62">
    <mergeCell ref="C25:H25"/>
    <mergeCell ref="B4:H4"/>
    <mergeCell ref="B9:H9"/>
    <mergeCell ref="B12:H12"/>
    <mergeCell ref="C21:H21"/>
    <mergeCell ref="C14:H14"/>
    <mergeCell ref="C15:D15"/>
    <mergeCell ref="C18:D18"/>
    <mergeCell ref="B17:D17"/>
    <mergeCell ref="B20:H20"/>
    <mergeCell ref="I1:J4"/>
    <mergeCell ref="E18:H19"/>
    <mergeCell ref="E17:H17"/>
    <mergeCell ref="E15:H15"/>
    <mergeCell ref="A1:H2"/>
    <mergeCell ref="B13:H13"/>
    <mergeCell ref="E16:F16"/>
    <mergeCell ref="G16:H16"/>
    <mergeCell ref="C5:H5"/>
    <mergeCell ref="C16:D16"/>
    <mergeCell ref="B10:H10"/>
    <mergeCell ref="B11:H11"/>
    <mergeCell ref="C26:H26"/>
    <mergeCell ref="C22:H22"/>
    <mergeCell ref="C23:H23"/>
    <mergeCell ref="C24:H24"/>
    <mergeCell ref="B43:G47"/>
    <mergeCell ref="G40:H40"/>
    <mergeCell ref="B33:H33"/>
    <mergeCell ref="B35:C35"/>
    <mergeCell ref="E35:F35"/>
    <mergeCell ref="C29:E29"/>
    <mergeCell ref="G29:H29"/>
    <mergeCell ref="C30:E30"/>
    <mergeCell ref="G30:H30"/>
    <mergeCell ref="B31:B32"/>
    <mergeCell ref="B38:H39"/>
    <mergeCell ref="B37:H37"/>
    <mergeCell ref="F77:I79"/>
    <mergeCell ref="C65:G65"/>
    <mergeCell ref="C66:G66"/>
    <mergeCell ref="B69:E69"/>
    <mergeCell ref="B70:C70"/>
    <mergeCell ref="B71:F71"/>
    <mergeCell ref="B73:F73"/>
    <mergeCell ref="B74:H74"/>
    <mergeCell ref="B72:F72"/>
    <mergeCell ref="C27:H27"/>
    <mergeCell ref="C28:E28"/>
    <mergeCell ref="G28:H28"/>
    <mergeCell ref="C31:H31"/>
    <mergeCell ref="B64:B65"/>
    <mergeCell ref="C64:G64"/>
    <mergeCell ref="B55:H55"/>
    <mergeCell ref="C59:D59"/>
    <mergeCell ref="B57:C57"/>
    <mergeCell ref="C40:E40"/>
    <mergeCell ref="B48:G50"/>
    <mergeCell ref="C60:E60"/>
    <mergeCell ref="B62:E62"/>
    <mergeCell ref="B34:H34"/>
    <mergeCell ref="B53:G54"/>
  </mergeCells>
  <phoneticPr fontId="17" type="noConversion"/>
  <dataValidations count="3">
    <dataValidation operator="greaterThanOrEqual" allowBlank="1" errorTitle="whole number only" sqref="D35"/>
    <dataValidation allowBlank="1" showInputMessage="1" showErrorMessage="1" promptTitle="Country" prompt="Most applications from boats outside the UK go via local area representatives. Please read the explanatory notes before completing this form further." sqref="C29"/>
    <dataValidation allowBlank="1" showErrorMessage="1" promptTitle="Recognised One Designs" prompt="Select the One Design appropriate for your yacht. Note that Farr 45's have two options. Sigma 38OOD owners should contact the class assocaition. " sqref="B18:B19"/>
  </dataValidations>
  <pageMargins left="0.34" right="0.2" top="0.39" bottom="0.39" header="0.25" footer="0.2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locked="0" defaultSize="0" autoLine="0" autoPict="0">
                <anchor moveWithCells="1">
                  <from>
                    <xdr:col>1</xdr:col>
                    <xdr:colOff>2101850</xdr:colOff>
                    <xdr:row>57</xdr:row>
                    <xdr:rowOff>152400</xdr:rowOff>
                  </from>
                  <to>
                    <xdr:col>3</xdr:col>
                    <xdr:colOff>590550</xdr:colOff>
                    <xdr:row>58</xdr:row>
                    <xdr:rowOff>152400</xdr:rowOff>
                  </to>
                </anchor>
              </controlPr>
            </control>
          </mc:Choice>
        </mc:AlternateContent>
        <mc:AlternateContent xmlns:mc="http://schemas.openxmlformats.org/markup-compatibility/2006">
          <mc:Choice Requires="x14">
            <control shapeId="1031" r:id="rId5" name="Drop Down 7">
              <controlPr locked="0" defaultSize="0" autoLine="0" autoPict="0">
                <anchor moveWithCells="1">
                  <from>
                    <xdr:col>5</xdr:col>
                    <xdr:colOff>355600</xdr:colOff>
                    <xdr:row>69</xdr:row>
                    <xdr:rowOff>184150</xdr:rowOff>
                  </from>
                  <to>
                    <xdr:col>7</xdr:col>
                    <xdr:colOff>533400</xdr:colOff>
                    <xdr:row>70</xdr:row>
                    <xdr:rowOff>190500</xdr:rowOff>
                  </to>
                </anchor>
              </controlPr>
            </control>
          </mc:Choice>
        </mc:AlternateContent>
        <mc:AlternateContent xmlns:mc="http://schemas.openxmlformats.org/markup-compatibility/2006">
          <mc:Choice Requires="x14">
            <control shapeId="1032" r:id="rId6" name="Drop Down 8">
              <controlPr locked="0" defaultSize="0" autoLine="0" autoPict="0">
                <anchor moveWithCells="1">
                  <from>
                    <xdr:col>5</xdr:col>
                    <xdr:colOff>425450</xdr:colOff>
                    <xdr:row>71</xdr:row>
                    <xdr:rowOff>158750</xdr:rowOff>
                  </from>
                  <to>
                    <xdr:col>7</xdr:col>
                    <xdr:colOff>533400</xdr:colOff>
                    <xdr:row>72</xdr:row>
                    <xdr:rowOff>184150</xdr:rowOff>
                  </to>
                </anchor>
              </controlPr>
            </control>
          </mc:Choice>
        </mc:AlternateContent>
        <mc:AlternateContent xmlns:mc="http://schemas.openxmlformats.org/markup-compatibility/2006">
          <mc:Choice Requires="x14">
            <control shapeId="1036" r:id="rId7" name="Drop Down 12">
              <controlPr locked="0" defaultSize="0" autoLine="0" autoPict="0">
                <anchor moveWithCells="1">
                  <from>
                    <xdr:col>4</xdr:col>
                    <xdr:colOff>38100</xdr:colOff>
                    <xdr:row>16</xdr:row>
                    <xdr:rowOff>31750</xdr:rowOff>
                  </from>
                  <to>
                    <xdr:col>7</xdr:col>
                    <xdr:colOff>508000</xdr:colOff>
                    <xdr:row>16</xdr:row>
                    <xdr:rowOff>292100</xdr:rowOff>
                  </to>
                </anchor>
              </controlPr>
            </control>
          </mc:Choice>
        </mc:AlternateContent>
        <mc:AlternateContent xmlns:mc="http://schemas.openxmlformats.org/markup-compatibility/2006">
          <mc:Choice Requires="x14">
            <control shapeId="1037" r:id="rId8" name="Option Button 13">
              <controlPr locked="0" defaultSize="0" autoFill="0" autoLine="0" autoPict="0">
                <anchor moveWithCells="1">
                  <from>
                    <xdr:col>6</xdr:col>
                    <xdr:colOff>101600</xdr:colOff>
                    <xdr:row>33</xdr:row>
                    <xdr:rowOff>190500</xdr:rowOff>
                  </from>
                  <to>
                    <xdr:col>6</xdr:col>
                    <xdr:colOff>539750</xdr:colOff>
                    <xdr:row>35</xdr:row>
                    <xdr:rowOff>6350</xdr:rowOff>
                  </to>
                </anchor>
              </controlPr>
            </control>
          </mc:Choice>
        </mc:AlternateContent>
        <mc:AlternateContent xmlns:mc="http://schemas.openxmlformats.org/markup-compatibility/2006">
          <mc:Choice Requires="x14">
            <control shapeId="1038" r:id="rId9" name="Option Button 14">
              <controlPr locked="0" defaultSize="0" autoFill="0" autoLine="0" autoPict="0">
                <anchor moveWithCells="1">
                  <from>
                    <xdr:col>7</xdr:col>
                    <xdr:colOff>152400</xdr:colOff>
                    <xdr:row>33</xdr:row>
                    <xdr:rowOff>190500</xdr:rowOff>
                  </from>
                  <to>
                    <xdr:col>7</xdr:col>
                    <xdr:colOff>596900</xdr:colOff>
                    <xdr:row>35</xdr:row>
                    <xdr:rowOff>6350</xdr:rowOff>
                  </to>
                </anchor>
              </controlPr>
            </control>
          </mc:Choice>
        </mc:AlternateContent>
        <mc:AlternateContent xmlns:mc="http://schemas.openxmlformats.org/markup-compatibility/2006">
          <mc:Choice Requires="x14">
            <control shapeId="1082" r:id="rId10" name="Check Box 58">
              <controlPr locked="0" defaultSize="0" autoFill="0" autoLine="0" autoPict="0">
                <anchor moveWithCells="1">
                  <from>
                    <xdr:col>1</xdr:col>
                    <xdr:colOff>1644650</xdr:colOff>
                    <xdr:row>50</xdr:row>
                    <xdr:rowOff>76200</xdr:rowOff>
                  </from>
                  <to>
                    <xdr:col>2</xdr:col>
                    <xdr:colOff>273050</xdr:colOff>
                    <xdr:row>51</xdr:row>
                    <xdr:rowOff>101600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61"/>
  <sheetViews>
    <sheetView workbookViewId="0">
      <selection activeCell="B12" sqref="B12"/>
    </sheetView>
  </sheetViews>
  <sheetFormatPr defaultColWidth="10.1796875" defaultRowHeight="14"/>
  <cols>
    <col min="1" max="1" width="10.1796875" style="1" customWidth="1"/>
    <col min="2" max="2" width="23.1796875" style="1" customWidth="1"/>
    <col min="3" max="3" width="7.81640625" style="6" customWidth="1"/>
    <col min="4" max="4" width="10.1796875" style="1" customWidth="1"/>
    <col min="5" max="5" width="8.26953125" style="1" customWidth="1"/>
    <col min="6" max="6" width="20" style="1" hidden="1" customWidth="1"/>
    <col min="7" max="9" width="10.1796875" style="1" hidden="1" customWidth="1"/>
    <col min="10" max="16384" width="10.1796875" style="1"/>
  </cols>
  <sheetData>
    <row r="1" spans="1:8">
      <c r="B1" s="7" t="s">
        <v>61</v>
      </c>
    </row>
    <row r="2" spans="1:8">
      <c r="B2" s="8" t="s">
        <v>62</v>
      </c>
    </row>
    <row r="3" spans="1:8" ht="15" customHeight="1">
      <c r="B3" s="9" t="s">
        <v>69</v>
      </c>
      <c r="C3" s="10" t="s">
        <v>60</v>
      </c>
      <c r="D3" s="11"/>
      <c r="E3" s="2"/>
      <c r="F3" s="3"/>
    </row>
    <row r="4" spans="1:8" ht="15" customHeight="1">
      <c r="A4" s="1">
        <v>1</v>
      </c>
      <c r="B4" s="48" t="s">
        <v>32</v>
      </c>
      <c r="C4" s="10">
        <v>0</v>
      </c>
      <c r="D4" s="11"/>
      <c r="E4" s="2"/>
      <c r="F4" s="47"/>
      <c r="G4" s="62">
        <f>Form!B91</f>
        <v>1</v>
      </c>
      <c r="H4" s="63"/>
    </row>
    <row r="5" spans="1:8" ht="14.15" customHeight="1">
      <c r="A5" s="1">
        <f>A4+1</f>
        <v>2</v>
      </c>
      <c r="B5" s="5" t="s">
        <v>109</v>
      </c>
      <c r="C5" s="4">
        <v>10.63</v>
      </c>
      <c r="D5" s="5"/>
      <c r="G5" s="63" t="str">
        <f ca="1">LOOKUP(G4,A4:A61,B4:B57)</f>
        <v>&lt;select from list&gt;</v>
      </c>
      <c r="H5" s="63"/>
    </row>
    <row r="6" spans="1:8" ht="14.15" customHeight="1">
      <c r="A6" s="1">
        <f t="shared" ref="A6:A57" si="0">A5+1</f>
        <v>3</v>
      </c>
      <c r="B6" s="5" t="s">
        <v>110</v>
      </c>
      <c r="C6" s="4">
        <v>8</v>
      </c>
      <c r="D6" s="5"/>
    </row>
    <row r="7" spans="1:8" ht="14.15" customHeight="1">
      <c r="A7" s="1">
        <f t="shared" si="0"/>
        <v>4</v>
      </c>
      <c r="B7" s="5" t="s">
        <v>111</v>
      </c>
      <c r="C7" s="4">
        <v>7.53</v>
      </c>
      <c r="D7" s="5"/>
    </row>
    <row r="8" spans="1:8" ht="14.15" customHeight="1">
      <c r="A8" s="1">
        <f t="shared" si="0"/>
        <v>5</v>
      </c>
      <c r="B8" s="5" t="s">
        <v>180</v>
      </c>
      <c r="C8" s="4">
        <v>15.24</v>
      </c>
      <c r="D8" s="5"/>
    </row>
    <row r="9" spans="1:8" ht="14.15" customHeight="1">
      <c r="A9" s="1">
        <f t="shared" si="0"/>
        <v>6</v>
      </c>
      <c r="B9" s="5" t="s">
        <v>179</v>
      </c>
      <c r="C9" s="4">
        <v>12.98</v>
      </c>
      <c r="D9" s="5"/>
    </row>
    <row r="10" spans="1:8" ht="14.15" customHeight="1">
      <c r="A10" s="1">
        <f t="shared" si="0"/>
        <v>7</v>
      </c>
      <c r="B10" s="5" t="s">
        <v>112</v>
      </c>
      <c r="C10" s="4">
        <v>9.66</v>
      </c>
      <c r="D10" s="5"/>
    </row>
    <row r="11" spans="1:8" ht="14.15" customHeight="1">
      <c r="A11" s="1">
        <f t="shared" si="0"/>
        <v>8</v>
      </c>
      <c r="B11" s="5" t="s">
        <v>182</v>
      </c>
      <c r="C11" s="4">
        <v>8</v>
      </c>
      <c r="D11" s="5"/>
    </row>
    <row r="12" spans="1:8" ht="14.15" customHeight="1">
      <c r="A12" s="1">
        <f t="shared" si="0"/>
        <v>9</v>
      </c>
      <c r="B12" s="5" t="s">
        <v>146</v>
      </c>
      <c r="C12" s="4">
        <v>9.43</v>
      </c>
      <c r="D12" s="5"/>
    </row>
    <row r="13" spans="1:8" ht="14.15" customHeight="1">
      <c r="A13" s="1">
        <f t="shared" si="0"/>
        <v>10</v>
      </c>
      <c r="B13" s="5" t="s">
        <v>145</v>
      </c>
      <c r="C13" s="4">
        <v>10.9</v>
      </c>
      <c r="D13" s="5"/>
    </row>
    <row r="14" spans="1:8" ht="14.15" customHeight="1">
      <c r="A14" s="1">
        <f t="shared" si="0"/>
        <v>11</v>
      </c>
      <c r="B14" s="5" t="s">
        <v>113</v>
      </c>
      <c r="C14" s="4">
        <v>12.41</v>
      </c>
      <c r="D14" s="5"/>
    </row>
    <row r="15" spans="1:8" ht="14.15" customHeight="1">
      <c r="A15" s="1">
        <f t="shared" si="0"/>
        <v>12</v>
      </c>
      <c r="B15" s="5" t="s">
        <v>115</v>
      </c>
      <c r="C15" s="4">
        <v>13.8</v>
      </c>
      <c r="D15" s="5"/>
    </row>
    <row r="16" spans="1:8" ht="14.15" customHeight="1">
      <c r="A16" s="1">
        <f t="shared" si="0"/>
        <v>13</v>
      </c>
      <c r="B16" s="5" t="s">
        <v>114</v>
      </c>
      <c r="C16" s="4">
        <v>13.8</v>
      </c>
      <c r="D16" s="5"/>
    </row>
    <row r="17" spans="1:4" ht="14.15" customHeight="1">
      <c r="A17" s="1">
        <f t="shared" si="0"/>
        <v>14</v>
      </c>
      <c r="B17" s="5" t="s">
        <v>55</v>
      </c>
      <c r="C17" s="4">
        <v>6.71</v>
      </c>
      <c r="D17" s="5"/>
    </row>
    <row r="18" spans="1:4" ht="14.15" customHeight="1">
      <c r="A18" s="1">
        <f t="shared" si="0"/>
        <v>15</v>
      </c>
      <c r="B18" s="5" t="s">
        <v>56</v>
      </c>
      <c r="C18" s="4">
        <v>7.1</v>
      </c>
      <c r="D18" s="5"/>
    </row>
    <row r="19" spans="1:4" ht="14.15" customHeight="1">
      <c r="A19" s="1">
        <f t="shared" si="0"/>
        <v>16</v>
      </c>
      <c r="B19" s="5" t="s">
        <v>164</v>
      </c>
      <c r="C19" s="4">
        <v>8</v>
      </c>
      <c r="D19" s="5"/>
    </row>
    <row r="20" spans="1:4" ht="14.15" customHeight="1">
      <c r="A20" s="1">
        <f t="shared" si="0"/>
        <v>17</v>
      </c>
      <c r="B20" s="5" t="s">
        <v>116</v>
      </c>
      <c r="C20" s="4">
        <v>7.07</v>
      </c>
      <c r="D20" s="5"/>
    </row>
    <row r="21" spans="1:4" ht="14.15" customHeight="1">
      <c r="A21" s="1">
        <f t="shared" si="0"/>
        <v>18</v>
      </c>
      <c r="B21" s="5" t="s">
        <v>117</v>
      </c>
      <c r="C21" s="4">
        <v>8.56</v>
      </c>
      <c r="D21" s="5"/>
    </row>
    <row r="22" spans="1:4" ht="14.15" customHeight="1">
      <c r="A22" s="1">
        <f t="shared" si="0"/>
        <v>19</v>
      </c>
      <c r="B22" s="5" t="s">
        <v>118</v>
      </c>
      <c r="C22" s="4">
        <v>8.56</v>
      </c>
      <c r="D22" s="5"/>
    </row>
    <row r="23" spans="1:4" ht="14.15" customHeight="1">
      <c r="A23" s="1">
        <f t="shared" si="0"/>
        <v>20</v>
      </c>
      <c r="B23" s="5" t="s">
        <v>122</v>
      </c>
      <c r="C23" s="4">
        <v>10</v>
      </c>
      <c r="D23" s="5"/>
    </row>
    <row r="24" spans="1:4" ht="14.15" customHeight="1">
      <c r="A24" s="1">
        <f t="shared" si="0"/>
        <v>21</v>
      </c>
      <c r="B24" s="5" t="s">
        <v>123</v>
      </c>
      <c r="C24" s="4">
        <v>10</v>
      </c>
      <c r="D24" s="5"/>
    </row>
    <row r="25" spans="1:4" ht="14.15" customHeight="1">
      <c r="A25" s="1">
        <f t="shared" si="0"/>
        <v>22</v>
      </c>
      <c r="B25" s="5" t="s">
        <v>119</v>
      </c>
      <c r="C25" s="4">
        <v>6.86</v>
      </c>
      <c r="D25" s="5"/>
    </row>
    <row r="26" spans="1:4" ht="14.15" customHeight="1">
      <c r="A26" s="1">
        <f t="shared" si="0"/>
        <v>23</v>
      </c>
      <c r="B26" s="5" t="s">
        <v>120</v>
      </c>
      <c r="C26" s="4">
        <v>7.32</v>
      </c>
      <c r="D26" s="5"/>
    </row>
    <row r="27" spans="1:4" ht="14.15" customHeight="1">
      <c r="A27" s="1">
        <f t="shared" si="0"/>
        <v>24</v>
      </c>
      <c r="B27" s="5" t="s">
        <v>155</v>
      </c>
      <c r="C27" s="4">
        <v>6.92</v>
      </c>
      <c r="D27" s="5"/>
    </row>
    <row r="28" spans="1:4" ht="14.15" customHeight="1">
      <c r="A28" s="1">
        <f t="shared" si="0"/>
        <v>25</v>
      </c>
      <c r="B28" s="5" t="s">
        <v>121</v>
      </c>
      <c r="C28" s="4">
        <v>8</v>
      </c>
      <c r="D28" s="5"/>
    </row>
    <row r="29" spans="1:4" ht="14.15" customHeight="1">
      <c r="A29" s="1">
        <f t="shared" si="0"/>
        <v>26</v>
      </c>
      <c r="B29" s="5" t="s">
        <v>124</v>
      </c>
      <c r="C29" s="4">
        <v>10.6</v>
      </c>
      <c r="D29" s="5"/>
    </row>
    <row r="30" spans="1:4" ht="14.15" customHeight="1">
      <c r="A30" s="1">
        <f t="shared" si="0"/>
        <v>27</v>
      </c>
      <c r="B30" s="5" t="s">
        <v>125</v>
      </c>
      <c r="C30" s="4">
        <v>11.43</v>
      </c>
      <c r="D30" s="5"/>
    </row>
    <row r="31" spans="1:4" ht="14.15" customHeight="1">
      <c r="A31" s="1">
        <f t="shared" si="0"/>
        <v>28</v>
      </c>
      <c r="B31" s="5" t="s">
        <v>126</v>
      </c>
      <c r="C31" s="4">
        <v>7.8</v>
      </c>
      <c r="D31" s="5"/>
    </row>
    <row r="32" spans="1:4" ht="14.15" customHeight="1">
      <c r="A32" s="1">
        <f t="shared" si="0"/>
        <v>29</v>
      </c>
      <c r="B32" s="5" t="s">
        <v>127</v>
      </c>
      <c r="C32" s="4">
        <v>11.99</v>
      </c>
      <c r="D32" s="5"/>
    </row>
    <row r="33" spans="1:4" ht="14.15" customHeight="1">
      <c r="A33" s="1">
        <f t="shared" si="0"/>
        <v>30</v>
      </c>
      <c r="B33" s="5" t="s">
        <v>128</v>
      </c>
      <c r="C33" s="4">
        <v>11.99</v>
      </c>
      <c r="D33" s="5"/>
    </row>
    <row r="34" spans="1:4" ht="14.15" customHeight="1">
      <c r="A34" s="1">
        <f t="shared" si="0"/>
        <v>31</v>
      </c>
      <c r="B34" s="5" t="s">
        <v>129</v>
      </c>
      <c r="C34" s="4">
        <v>7.56</v>
      </c>
      <c r="D34" s="5"/>
    </row>
    <row r="35" spans="1:4" ht="14.15" customHeight="1">
      <c r="A35" s="1">
        <f t="shared" si="0"/>
        <v>32</v>
      </c>
      <c r="B35" s="5" t="s">
        <v>130</v>
      </c>
      <c r="C35" s="4">
        <v>9.68</v>
      </c>
      <c r="D35" s="5"/>
    </row>
    <row r="36" spans="1:4" ht="14.15" customHeight="1">
      <c r="A36" s="1">
        <f t="shared" si="0"/>
        <v>33</v>
      </c>
      <c r="B36" s="5" t="s">
        <v>57</v>
      </c>
      <c r="C36" s="4">
        <v>10.26</v>
      </c>
      <c r="D36" s="5"/>
    </row>
    <row r="37" spans="1:4" ht="14.15" customHeight="1">
      <c r="A37" s="1">
        <f t="shared" si="0"/>
        <v>34</v>
      </c>
      <c r="B37" s="5" t="s">
        <v>131</v>
      </c>
      <c r="C37" s="4">
        <v>8.35</v>
      </c>
      <c r="D37" s="5"/>
    </row>
    <row r="38" spans="1:4" ht="14.15" customHeight="1">
      <c r="A38" s="1">
        <f t="shared" si="0"/>
        <v>35</v>
      </c>
      <c r="B38" s="5" t="s">
        <v>58</v>
      </c>
      <c r="C38" s="4">
        <v>7.51</v>
      </c>
      <c r="D38" s="5"/>
    </row>
    <row r="39" spans="1:4" ht="14.15" customHeight="1">
      <c r="A39" s="1">
        <f t="shared" si="0"/>
        <v>36</v>
      </c>
      <c r="B39" s="5" t="s">
        <v>132</v>
      </c>
      <c r="C39" s="4">
        <v>11.6</v>
      </c>
      <c r="D39" s="5"/>
    </row>
    <row r="40" spans="1:4" ht="14.15" customHeight="1">
      <c r="A40" s="1">
        <f t="shared" si="0"/>
        <v>37</v>
      </c>
      <c r="B40" s="5" t="s">
        <v>133</v>
      </c>
      <c r="C40" s="4">
        <v>7.46</v>
      </c>
      <c r="D40" s="5"/>
    </row>
    <row r="41" spans="1:4" ht="14.15" customHeight="1">
      <c r="A41" s="1">
        <f t="shared" si="0"/>
        <v>38</v>
      </c>
      <c r="B41" s="5" t="s">
        <v>147</v>
      </c>
      <c r="C41" s="5">
        <v>6.15</v>
      </c>
      <c r="D41" s="5"/>
    </row>
    <row r="42" spans="1:4" ht="14.15" customHeight="1">
      <c r="A42" s="1">
        <f t="shared" si="0"/>
        <v>39</v>
      </c>
      <c r="B42" s="5" t="s">
        <v>134</v>
      </c>
      <c r="C42" s="5">
        <v>9.8699999999999992</v>
      </c>
      <c r="D42" s="5"/>
    </row>
    <row r="43" spans="1:4" ht="14.15" customHeight="1">
      <c r="A43" s="1">
        <f t="shared" si="0"/>
        <v>40</v>
      </c>
      <c r="B43" s="5" t="s">
        <v>135</v>
      </c>
      <c r="C43" s="4">
        <v>11.55</v>
      </c>
      <c r="D43" s="5"/>
    </row>
    <row r="44" spans="1:4" ht="14.15" customHeight="1">
      <c r="A44" s="1">
        <f t="shared" si="0"/>
        <v>41</v>
      </c>
      <c r="B44" s="5" t="s">
        <v>136</v>
      </c>
      <c r="C44" s="4">
        <v>7.01</v>
      </c>
      <c r="D44" s="5"/>
    </row>
    <row r="45" spans="1:4" ht="14.15" customHeight="1">
      <c r="A45" s="1">
        <f t="shared" si="0"/>
        <v>42</v>
      </c>
      <c r="B45" s="5" t="s">
        <v>137</v>
      </c>
      <c r="C45" s="4">
        <v>6.55</v>
      </c>
      <c r="D45" s="5"/>
    </row>
    <row r="46" spans="1:4" ht="14.15" customHeight="1">
      <c r="A46" s="1">
        <f t="shared" si="0"/>
        <v>43</v>
      </c>
      <c r="B46" s="5" t="s">
        <v>161</v>
      </c>
      <c r="C46" s="4">
        <v>12.32</v>
      </c>
      <c r="D46" s="5"/>
    </row>
    <row r="47" spans="1:4" ht="14.15" customHeight="1">
      <c r="A47" s="1">
        <f t="shared" si="0"/>
        <v>44</v>
      </c>
      <c r="B47" s="5" t="s">
        <v>138</v>
      </c>
      <c r="C47" s="4">
        <v>7.28</v>
      </c>
      <c r="D47" s="5"/>
    </row>
    <row r="48" spans="1:4" ht="14.15" customHeight="1">
      <c r="A48" s="1">
        <f t="shared" si="0"/>
        <v>45</v>
      </c>
      <c r="B48" s="5" t="s">
        <v>139</v>
      </c>
      <c r="C48" s="4">
        <v>13.83</v>
      </c>
      <c r="D48" s="5"/>
    </row>
    <row r="49" spans="1:4" ht="14.15" customHeight="1">
      <c r="A49" s="1">
        <f t="shared" si="0"/>
        <v>46</v>
      </c>
      <c r="B49" s="5" t="s">
        <v>154</v>
      </c>
      <c r="C49" s="4">
        <v>18.940000000000001</v>
      </c>
      <c r="D49" s="5"/>
    </row>
    <row r="50" spans="1:4" ht="14.15" customHeight="1">
      <c r="A50" s="1">
        <f t="shared" si="0"/>
        <v>47</v>
      </c>
      <c r="B50" s="5" t="s">
        <v>140</v>
      </c>
      <c r="C50" s="4">
        <v>9.73</v>
      </c>
      <c r="D50" s="5"/>
    </row>
    <row r="51" spans="1:4" ht="14.15" customHeight="1">
      <c r="A51" s="1">
        <f t="shared" si="0"/>
        <v>48</v>
      </c>
      <c r="B51" s="5" t="s">
        <v>158</v>
      </c>
      <c r="C51" s="4">
        <v>11.78</v>
      </c>
      <c r="D51" s="5"/>
    </row>
    <row r="52" spans="1:4" ht="14.15" customHeight="1">
      <c r="A52" s="1">
        <f t="shared" si="0"/>
        <v>49</v>
      </c>
      <c r="B52" s="5" t="s">
        <v>157</v>
      </c>
      <c r="C52" s="4">
        <v>6.4</v>
      </c>
      <c r="D52" s="5"/>
    </row>
    <row r="53" spans="1:4" ht="14.15" customHeight="1">
      <c r="A53" s="1">
        <f t="shared" si="0"/>
        <v>50</v>
      </c>
      <c r="B53" s="5" t="s">
        <v>160</v>
      </c>
      <c r="C53" s="4">
        <v>20.37</v>
      </c>
      <c r="D53" s="5"/>
    </row>
    <row r="54" spans="1:4" ht="14.15" customHeight="1">
      <c r="A54" s="1">
        <f t="shared" si="0"/>
        <v>51</v>
      </c>
      <c r="B54" s="5" t="s">
        <v>159</v>
      </c>
      <c r="C54" s="4">
        <v>5.82</v>
      </c>
      <c r="D54" s="5"/>
    </row>
    <row r="55" spans="1:4" ht="14.15" customHeight="1">
      <c r="A55" s="1">
        <f t="shared" si="0"/>
        <v>52</v>
      </c>
      <c r="B55" s="5" t="s">
        <v>59</v>
      </c>
      <c r="C55" s="4">
        <v>10.61</v>
      </c>
      <c r="D55" s="5"/>
    </row>
    <row r="56" spans="1:4" ht="14.15" customHeight="1">
      <c r="A56" s="1">
        <f t="shared" si="0"/>
        <v>53</v>
      </c>
      <c r="B56" s="5" t="s">
        <v>142</v>
      </c>
      <c r="C56" s="4">
        <v>10</v>
      </c>
      <c r="D56" s="5"/>
    </row>
    <row r="57" spans="1:4" ht="14.15" customHeight="1">
      <c r="A57" s="1">
        <f t="shared" si="0"/>
        <v>54</v>
      </c>
      <c r="B57" s="5" t="s">
        <v>141</v>
      </c>
      <c r="C57" s="4">
        <v>10</v>
      </c>
      <c r="D57" s="5"/>
    </row>
    <row r="58" spans="1:4" ht="14.15" customHeight="1">
      <c r="D58" s="5"/>
    </row>
    <row r="59" spans="1:4" ht="14.15" customHeight="1">
      <c r="D59" s="5"/>
    </row>
    <row r="60" spans="1:4">
      <c r="A60" s="1" t="s">
        <v>156</v>
      </c>
      <c r="B60" s="63">
        <f>Form!B91</f>
        <v>1</v>
      </c>
      <c r="D60" s="5"/>
    </row>
    <row r="61" spans="1:4">
      <c r="C61" s="4"/>
    </row>
  </sheetData>
  <sheetProtection password="C620" sheet="1" objects="1" scenarios="1"/>
  <phoneticPr fontId="17"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topLeftCell="U1" workbookViewId="0">
      <selection activeCell="T1" sqref="A1:T1048576"/>
    </sheetView>
  </sheetViews>
  <sheetFormatPr defaultColWidth="9.1796875" defaultRowHeight="12.5"/>
  <cols>
    <col min="1" max="1" width="13.7265625" style="19" hidden="1" customWidth="1"/>
    <col min="2" max="2" width="13.453125" style="12" hidden="1" customWidth="1"/>
    <col min="3" max="3" width="36.453125" style="12" hidden="1" customWidth="1"/>
    <col min="4" max="4" width="22.7265625" style="12" hidden="1" customWidth="1"/>
    <col min="5" max="5" width="17.26953125" style="12" hidden="1" customWidth="1"/>
    <col min="6" max="6" width="26.26953125" style="12" hidden="1" customWidth="1"/>
    <col min="7" max="7" width="25.1796875" style="12" hidden="1" customWidth="1"/>
    <col min="8" max="8" width="14.453125" style="12" hidden="1" customWidth="1"/>
    <col min="9" max="9" width="9" style="12" hidden="1" customWidth="1"/>
    <col min="10" max="10" width="14.453125" style="12" hidden="1" customWidth="1"/>
    <col min="11" max="11" width="12.26953125" style="12" hidden="1" customWidth="1"/>
    <col min="12" max="12" width="17.7265625" style="12" hidden="1" customWidth="1"/>
    <col min="13" max="13" width="16.453125" style="45" hidden="1" customWidth="1"/>
    <col min="14" max="14" width="13.26953125" style="45" hidden="1" customWidth="1"/>
    <col min="15" max="15" width="23.453125" style="12" hidden="1" customWidth="1"/>
    <col min="16" max="18" width="12.453125" style="12" hidden="1" customWidth="1"/>
    <col min="19" max="19" width="14" style="23" hidden="1" customWidth="1"/>
    <col min="20" max="20" width="0" style="12" hidden="1" customWidth="1"/>
    <col min="21" max="16384" width="9.1796875" style="12"/>
  </cols>
  <sheetData>
    <row r="1" spans="1:20">
      <c r="A1" s="19" t="s">
        <v>71</v>
      </c>
      <c r="B1" s="12" t="s">
        <v>72</v>
      </c>
      <c r="C1" s="12" t="s">
        <v>73</v>
      </c>
      <c r="D1" s="12" t="s">
        <v>74</v>
      </c>
      <c r="E1" s="12" t="s">
        <v>75</v>
      </c>
      <c r="F1" s="12" t="s">
        <v>76</v>
      </c>
      <c r="G1" s="12" t="s">
        <v>77</v>
      </c>
      <c r="H1" s="12" t="s">
        <v>78</v>
      </c>
      <c r="I1" s="12" t="s">
        <v>79</v>
      </c>
      <c r="J1" s="12" t="s">
        <v>80</v>
      </c>
      <c r="K1" s="12" t="s">
        <v>81</v>
      </c>
      <c r="L1" s="12" t="s">
        <v>82</v>
      </c>
      <c r="M1" s="41" t="s">
        <v>85</v>
      </c>
      <c r="N1" s="41" t="s">
        <v>86</v>
      </c>
      <c r="O1" s="12" t="s">
        <v>87</v>
      </c>
      <c r="P1" s="12" t="s">
        <v>88</v>
      </c>
      <c r="Q1" s="12" t="s">
        <v>14</v>
      </c>
      <c r="R1" s="12" t="s">
        <v>15</v>
      </c>
      <c r="S1" s="23" t="s">
        <v>90</v>
      </c>
      <c r="T1" s="283" t="s">
        <v>185</v>
      </c>
    </row>
    <row r="2" spans="1:20">
      <c r="A2" s="19" t="str">
        <f>IF(Form!$C14="","donotimport",UPPER(Form!$C14))</f>
        <v>donotimport</v>
      </c>
      <c r="B2" s="19" t="str">
        <f>IF(Form!$C15="","donotimport",Form!$C15)</f>
        <v>donotimport</v>
      </c>
      <c r="C2" s="12" t="str">
        <f>IF(Form!B91=1,"donotimport",UPPER(Designs!G5))</f>
        <v>donotimport</v>
      </c>
      <c r="D2" s="19" t="str">
        <f>IF(Form!$C21="","donotimport",Form!$C21)</f>
        <v>donotimport</v>
      </c>
      <c r="E2" s="19" t="str">
        <f>IF(Form!$C22="","donotimport",Form!$C22)</f>
        <v>donotimport</v>
      </c>
      <c r="F2" s="19" t="str">
        <f>IF(Form!$C23="","donotimport",Form!$C23)</f>
        <v>donotimport</v>
      </c>
      <c r="G2" s="19" t="str">
        <f>IF(Form!$C24="","donotimport",Form!$C24)</f>
        <v>donotimport</v>
      </c>
      <c r="H2" s="19" t="str">
        <f>IF(Form!$C25="","donotimport",Form!$C25)</f>
        <v>donotimport</v>
      </c>
      <c r="I2" s="19" t="str">
        <f>IF(Form!$C26="","donotimport",Form!$C26)</f>
        <v>donotimport</v>
      </c>
      <c r="J2" s="19" t="str">
        <f>IF(Form!$C27="","donotimport",Form!$C27)</f>
        <v>donotimport</v>
      </c>
      <c r="K2" s="19" t="str">
        <f>IF(Form!$C28="","donotimport",Form!$C28)</f>
        <v>donotimport</v>
      </c>
      <c r="L2" s="19" t="str">
        <f>IF(Form!$C29="","donotimport",Form!$C29)</f>
        <v>donotimport</v>
      </c>
      <c r="M2" s="42" t="str">
        <f>IF(Form!$D35="","donotimport",Form!$D35)</f>
        <v>donotimport</v>
      </c>
      <c r="N2" s="42" t="str">
        <f>IF(Form!E109=1,"Yes","No")</f>
        <v>No</v>
      </c>
      <c r="O2" s="19" t="str">
        <f>IF(Form!$C31="","donotimport",Form!$C31)</f>
        <v>donotimport</v>
      </c>
      <c r="P2" s="19" t="str">
        <f>IF(Form!$G28="","donotimport",Form!$G28)</f>
        <v>donotimport</v>
      </c>
      <c r="Q2" s="19" t="str">
        <f>IF(Form!$G29="","donotimport",Form!$G29)</f>
        <v>donotimport</v>
      </c>
      <c r="R2" s="19" t="str">
        <f>IF(Form!$G30="","donotimport",Form!$G30)</f>
        <v>donotimport</v>
      </c>
      <c r="S2" s="23">
        <f>IF(Form!E111=FALSE,0,1)</f>
        <v>0</v>
      </c>
    </row>
    <row r="3" spans="1:20">
      <c r="M3" s="41"/>
      <c r="N3" s="41"/>
    </row>
    <row r="6" spans="1:20" s="19" customFormat="1">
      <c r="A6" s="19">
        <v>10</v>
      </c>
      <c r="B6" s="19">
        <v>11</v>
      </c>
      <c r="C6" s="19">
        <v>13</v>
      </c>
      <c r="D6" s="19">
        <v>15</v>
      </c>
      <c r="E6" s="19">
        <v>16</v>
      </c>
      <c r="F6" s="19">
        <v>17</v>
      </c>
      <c r="G6" s="19">
        <v>18</v>
      </c>
      <c r="H6" s="19">
        <v>19</v>
      </c>
      <c r="I6" s="19">
        <v>20</v>
      </c>
      <c r="J6" s="19">
        <v>21</v>
      </c>
      <c r="K6" s="19">
        <v>22</v>
      </c>
      <c r="L6" s="19">
        <v>23</v>
      </c>
      <c r="M6" s="43" t="s">
        <v>91</v>
      </c>
      <c r="N6" s="43" t="s">
        <v>92</v>
      </c>
      <c r="O6" s="19">
        <v>25</v>
      </c>
      <c r="P6" s="19" t="s">
        <v>93</v>
      </c>
      <c r="Q6" s="19" t="s">
        <v>94</v>
      </c>
      <c r="R6" s="19" t="s">
        <v>95</v>
      </c>
      <c r="S6" s="24" t="s">
        <v>96</v>
      </c>
    </row>
    <row r="7" spans="1:20" s="19" customFormat="1" ht="13">
      <c r="A7" s="15" t="s">
        <v>63</v>
      </c>
      <c r="B7" s="15" t="s">
        <v>0</v>
      </c>
      <c r="C7" s="16" t="s">
        <v>69</v>
      </c>
      <c r="D7" s="17" t="s">
        <v>4</v>
      </c>
      <c r="E7" s="17" t="s">
        <v>5</v>
      </c>
      <c r="F7" s="18" t="s">
        <v>6</v>
      </c>
      <c r="G7" s="17" t="s">
        <v>7</v>
      </c>
      <c r="H7" s="17" t="s">
        <v>8</v>
      </c>
      <c r="I7" s="17" t="s">
        <v>9</v>
      </c>
      <c r="J7" s="17" t="s">
        <v>10</v>
      </c>
      <c r="K7" s="17" t="s">
        <v>11</v>
      </c>
      <c r="L7" s="17" t="s">
        <v>13</v>
      </c>
      <c r="M7" s="21" t="s">
        <v>83</v>
      </c>
      <c r="N7" s="44" t="s">
        <v>84</v>
      </c>
      <c r="O7" s="19" t="s">
        <v>70</v>
      </c>
      <c r="P7" s="21" t="s">
        <v>12</v>
      </c>
      <c r="Q7" s="17" t="s">
        <v>14</v>
      </c>
      <c r="R7" s="22" t="s">
        <v>15</v>
      </c>
      <c r="S7" s="24" t="s">
        <v>89</v>
      </c>
    </row>
    <row r="8" spans="1:20">
      <c r="A8" s="12"/>
      <c r="L8" s="17"/>
    </row>
    <row r="9" spans="1:20">
      <c r="A9" s="12"/>
      <c r="S9" s="140" t="s">
        <v>176</v>
      </c>
    </row>
    <row r="10" spans="1:20">
      <c r="A10" s="12"/>
      <c r="L10" s="20"/>
      <c r="S10" s="141" t="s">
        <v>177</v>
      </c>
    </row>
    <row r="11" spans="1:20">
      <c r="A11" s="12"/>
    </row>
    <row r="12" spans="1:20">
      <c r="A12" s="12"/>
    </row>
    <row r="13" spans="1:20">
      <c r="A13" s="12"/>
    </row>
    <row r="14" spans="1:20">
      <c r="A14" s="12"/>
    </row>
    <row r="15" spans="1:20">
      <c r="A15" s="12"/>
    </row>
    <row r="16" spans="1:20">
      <c r="A16" s="12"/>
    </row>
    <row r="17" spans="1:3">
      <c r="A17" s="12"/>
    </row>
    <row r="18" spans="1:3">
      <c r="A18" s="12"/>
    </row>
    <row r="19" spans="1:3">
      <c r="A19" s="12"/>
    </row>
    <row r="20" spans="1:3" ht="12.75" customHeight="1">
      <c r="A20" s="12"/>
    </row>
    <row r="21" spans="1:3">
      <c r="A21" s="12"/>
    </row>
    <row r="22" spans="1:3">
      <c r="A22" s="12"/>
    </row>
    <row r="23" spans="1:3">
      <c r="A23" s="12"/>
    </row>
    <row r="24" spans="1:3">
      <c r="A24" s="12"/>
      <c r="B24" s="14"/>
      <c r="C24" s="14"/>
    </row>
  </sheetData>
  <sheetProtection password="C620" sheet="1" objects="1" scenarios="1"/>
  <phoneticPr fontId="17" type="noConversion"/>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9D88C882B78D48B4CE4BD5A9969E56" ma:contentTypeVersion="9" ma:contentTypeDescription="Create a new document." ma:contentTypeScope="" ma:versionID="4c8f27e3bb49ad2e6adb244ccaa020ac">
  <xsd:schema xmlns:xsd="http://www.w3.org/2001/XMLSchema" xmlns:xs="http://www.w3.org/2001/XMLSchema" xmlns:p="http://schemas.microsoft.com/office/2006/metadata/properties" xmlns:ns2="d610f9c2-7c41-427a-bb78-cc4e597fe76c" targetNamespace="http://schemas.microsoft.com/office/2006/metadata/properties" ma:root="true" ma:fieldsID="54a84abf384cd5d91522f95ce95c4e25" ns2:_="">
    <xsd:import namespace="d610f9c2-7c41-427a-bb78-cc4e597fe76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10f9c2-7c41-427a-bb78-cc4e597fe7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E14670-BC14-45CC-9CA4-E042A0141E9B}"/>
</file>

<file path=customXml/itemProps2.xml><?xml version="1.0" encoding="utf-8"?>
<ds:datastoreItem xmlns:ds="http://schemas.openxmlformats.org/officeDocument/2006/customXml" ds:itemID="{164A5D06-1231-40E6-A5BC-C702AE5118AA}"/>
</file>

<file path=customXml/itemProps3.xml><?xml version="1.0" encoding="utf-8"?>
<ds:datastoreItem xmlns:ds="http://schemas.openxmlformats.org/officeDocument/2006/customXml" ds:itemID="{DFE57951-22B6-49C3-B092-1A84753FBA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Designs</vt:lpstr>
      <vt:lpstr>Access Import</vt:lpstr>
      <vt:lpstr>Form!Print_Area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Jenny Howells, RORC Rating Office</cp:lastModifiedBy>
  <cp:lastPrinted>2010-04-13T09:50:01Z</cp:lastPrinted>
  <dcterms:created xsi:type="dcterms:W3CDTF">2010-04-13T08:54:16Z</dcterms:created>
  <dcterms:modified xsi:type="dcterms:W3CDTF">2021-02-05T16:21:02Z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0x010100989D88C882B78D48B4CE4BD5A9969E56</vt:lpwstr>
  </property>
</Properties>
</file>